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xWindow="32760" yWindow="32760" windowWidth="25125" windowHeight="12615" tabRatio="851" firstSheet="1" activeTab="1"/>
  </bookViews>
  <sheets>
    <sheet name="令和5（2023）年度入学生" sheetId="1" state="hidden" r:id="rId1"/>
    <sheet name="2023年度判定" sheetId="2" r:id="rId2"/>
  </sheets>
  <definedNames>
    <definedName name="_xlfn.RANK.EQ" hidden="1">#NAME?</definedName>
    <definedName name="_xlnm.Print_Area" localSheetId="0">'令和5（2023）年度入学生'!$A$1:$P$103</definedName>
    <definedName name="solver_adj" localSheetId="0" hidden="1">'令和5（2023）年度入学生'!$U$69:$U$72</definedName>
    <definedName name="solver_cvg" localSheetId="0" hidden="1">0.0001</definedName>
    <definedName name="solver_drv" localSheetId="0" hidden="1">1</definedName>
    <definedName name="solver_eng" localSheetId="0" hidden="1">3</definedName>
    <definedName name="solver_est" localSheetId="0" hidden="1">1</definedName>
    <definedName name="solver_itr" localSheetId="0" hidden="1">2147483647</definedName>
    <definedName name="solver_lhs1" localSheetId="0" hidden="1">'令和5（2023）年度入学生'!$U$69:$U$72</definedName>
    <definedName name="solver_lhs2" localSheetId="0" hidden="1">'令和5（2023）年度入学生'!$U$69:$U$72</definedName>
    <definedName name="solver_lhs3" localSheetId="0" hidden="1">'令和5（2023）年度入学生'!$U$69:$U$72</definedName>
    <definedName name="solver_lhs4" localSheetId="0" hidden="1">'令和5（2023）年度入学生'!$V$73</definedName>
    <definedName name="solver_mip" localSheetId="0" hidden="1">2147483647</definedName>
    <definedName name="solver_mni" localSheetId="0" hidden="1">30</definedName>
    <definedName name="solver_mrt" localSheetId="0" hidden="1">0.075</definedName>
    <definedName name="solver_msl" localSheetId="0" hidden="1">2</definedName>
    <definedName name="solver_neg" localSheetId="0" hidden="1">1</definedName>
    <definedName name="solver_nod" localSheetId="0" hidden="1">2147483647</definedName>
    <definedName name="solver_num" localSheetId="0" hidden="1">4</definedName>
    <definedName name="solver_nwt" localSheetId="0" hidden="1">1</definedName>
    <definedName name="solver_opt" localSheetId="0" hidden="1">'令和5（2023）年度入学生'!$W$73</definedName>
    <definedName name="solver_pre" localSheetId="0" hidden="1">0.000001</definedName>
    <definedName name="solver_rbv" localSheetId="0" hidden="1">1</definedName>
    <definedName name="solver_rel1" localSheetId="0" hidden="1">1</definedName>
    <definedName name="solver_rel2" localSheetId="0" hidden="1">4</definedName>
    <definedName name="solver_rel3" localSheetId="0" hidden="1">3</definedName>
    <definedName name="solver_rel4" localSheetId="0" hidden="1">3</definedName>
    <definedName name="solver_rhs1" localSheetId="0" hidden="1">1</definedName>
    <definedName name="solver_rhs2" localSheetId="0" hidden="1">"整数"</definedName>
    <definedName name="solver_rhs3" localSheetId="0" hidden="1">0</definedName>
    <definedName name="solver_rhs4" localSheetId="0" hidden="1">14</definedName>
    <definedName name="solver_rlx" localSheetId="0" hidden="1">2</definedName>
    <definedName name="solver_rsd" localSheetId="0" hidden="1">0</definedName>
    <definedName name="solver_scl" localSheetId="0" hidden="1">1</definedName>
    <definedName name="solver_sho" localSheetId="0" hidden="1">2</definedName>
    <definedName name="solver_ssz" localSheetId="0" hidden="1">100</definedName>
    <definedName name="solver_tim" localSheetId="0" hidden="1">2147483647</definedName>
    <definedName name="solver_tol" localSheetId="0" hidden="1">0.01</definedName>
    <definedName name="solver_typ" localSheetId="0" hidden="1">2</definedName>
    <definedName name="solver_val" localSheetId="0" hidden="1">0</definedName>
    <definedName name="solver_ver" localSheetId="0" hidden="1">3</definedName>
  </definedNames>
  <calcPr fullCalcOnLoad="1"/>
</workbook>
</file>

<file path=xl/comments1.xml><?xml version="1.0" encoding="utf-8"?>
<comments xmlns="http://schemas.openxmlformats.org/spreadsheetml/2006/main">
  <authors>
    <author>NAKAMURA Tomoaki</author>
  </authors>
  <commentList>
    <comment ref="A16" authorId="0">
      <text>
        <r>
          <rPr>
            <b/>
            <sz val="9"/>
            <rFont val="Tahoma"/>
            <family val="2"/>
          </rPr>
          <t>NAKAMURA Tomoaki:</t>
        </r>
        <r>
          <rPr>
            <sz val="9"/>
            <rFont val="Tahoma"/>
            <family val="2"/>
          </rPr>
          <t xml:space="preserve">
</t>
        </r>
        <r>
          <rPr>
            <sz val="9"/>
            <rFont val="ＭＳ Ｐゴシック"/>
            <family val="3"/>
          </rPr>
          <t>修正箇所は赤文字</t>
        </r>
      </text>
    </comment>
  </commentList>
</comments>
</file>

<file path=xl/sharedStrings.xml><?xml version="1.0" encoding="utf-8"?>
<sst xmlns="http://schemas.openxmlformats.org/spreadsheetml/2006/main" count="403" uniqueCount="169">
  <si>
    <t>授業名</t>
  </si>
  <si>
    <t>学年</t>
  </si>
  <si>
    <t>学期</t>
  </si>
  <si>
    <t>単位数</t>
  </si>
  <si>
    <t>種別</t>
  </si>
  <si>
    <t>計</t>
  </si>
  <si>
    <t>学習・教育目標別配分時間（時間）</t>
  </si>
  <si>
    <t>開講</t>
  </si>
  <si>
    <t>必要</t>
  </si>
  <si>
    <r>
      <t>コマ数</t>
    </r>
    <r>
      <rPr>
        <sz val="10"/>
        <rFont val="Times New Roman"/>
        <family val="1"/>
      </rPr>
      <t>=</t>
    </r>
  </si>
  <si>
    <r>
      <t>1.5</t>
    </r>
    <r>
      <rPr>
        <sz val="10"/>
        <rFont val="ＭＳ 明朝"/>
        <family val="1"/>
      </rPr>
      <t>時間</t>
    </r>
  </si>
  <si>
    <t>選択</t>
  </si>
  <si>
    <t>力学I・II</t>
  </si>
  <si>
    <t>電磁気学I</t>
  </si>
  <si>
    <t>化学基礎I・II</t>
  </si>
  <si>
    <t>-</t>
  </si>
  <si>
    <t>必修</t>
  </si>
  <si>
    <r>
      <t>1</t>
    </r>
    <r>
      <rPr>
        <sz val="10"/>
        <rFont val="ＭＳ Ｐ明朝"/>
        <family val="1"/>
      </rPr>
      <t>～</t>
    </r>
    <r>
      <rPr>
        <sz val="10"/>
        <rFont val="Times New Roman"/>
        <family val="1"/>
      </rPr>
      <t>2</t>
    </r>
  </si>
  <si>
    <t>基礎セミナー</t>
  </si>
  <si>
    <t>英語</t>
  </si>
  <si>
    <t>その他外国語</t>
  </si>
  <si>
    <t>健康・スポーツ科学</t>
  </si>
  <si>
    <r>
      <t>1</t>
    </r>
    <r>
      <rPr>
        <sz val="10"/>
        <rFont val="ＭＳ Ｐ明朝"/>
        <family val="1"/>
      </rPr>
      <t>～</t>
    </r>
    <r>
      <rPr>
        <sz val="10"/>
        <rFont val="Times New Roman"/>
        <family val="1"/>
      </rPr>
      <t>3</t>
    </r>
  </si>
  <si>
    <t>空間計画論</t>
  </si>
  <si>
    <t>専門基礎</t>
  </si>
  <si>
    <t>図学</t>
  </si>
  <si>
    <t>確率と統計</t>
  </si>
  <si>
    <t>計測技術及び実習</t>
  </si>
  <si>
    <t>土木史</t>
  </si>
  <si>
    <t>工学概論第１</t>
  </si>
  <si>
    <t>工学概論第２</t>
  </si>
  <si>
    <t>工学概論第３</t>
  </si>
  <si>
    <t>工学倫理</t>
  </si>
  <si>
    <t>達成度評価対象科目評価基準</t>
  </si>
  <si>
    <t>専門基礎・専門科目（必修）小計</t>
  </si>
  <si>
    <t>全学教育科目（必修）小計</t>
  </si>
  <si>
    <t>全必修科目小計</t>
  </si>
  <si>
    <t>選択科目最小履修</t>
  </si>
  <si>
    <t>全必修科目＋選択最小履修総計</t>
  </si>
  <si>
    <t>教養数学（4科目選択）</t>
  </si>
  <si>
    <t>物理学実験</t>
  </si>
  <si>
    <t>合計</t>
  </si>
  <si>
    <t>判定</t>
  </si>
  <si>
    <t>達成度評価対象科目評価基準</t>
  </si>
  <si>
    <t>学籍番号:</t>
  </si>
  <si>
    <t>氏名:</t>
  </si>
  <si>
    <t>教育目標</t>
  </si>
  <si>
    <t xml:space="preserve">　（A） 数学，物理学，力学，情報学および化学などの基礎知識を中心とした十分な基礎力 </t>
  </si>
  <si>
    <t xml:space="preserve">　（B） 環境，経済および社会問題に関わる人文，社会科学などの広範な知識力 </t>
  </si>
  <si>
    <t xml:space="preserve">　（C） 良好な社会環境を創造する責務についての国内的および国際的な視野と理解の涵養 </t>
  </si>
  <si>
    <t xml:space="preserve">　（D） 日本語と英語による文書，口頭および情報メディアを利用した効率的な説明力 </t>
  </si>
  <si>
    <t xml:space="preserve">　（E） 堅固な基礎知識と先端的専門知識を生かして土木技術問題を解決するための高度な応用力と創造力 </t>
  </si>
  <si>
    <t>修得科目</t>
  </si>
  <si>
    <t>「1」を入力</t>
  </si>
  <si>
    <t>必修・
選択</t>
  </si>
  <si>
    <r>
      <t>（</t>
    </r>
    <r>
      <rPr>
        <sz val="10"/>
        <rFont val="Times New Roman"/>
        <family val="1"/>
      </rPr>
      <t>A</t>
    </r>
    <r>
      <rPr>
        <sz val="10"/>
        <rFont val="ＭＳ 明朝"/>
        <family val="1"/>
      </rPr>
      <t>）</t>
    </r>
  </si>
  <si>
    <r>
      <t>（</t>
    </r>
    <r>
      <rPr>
        <sz val="10"/>
        <rFont val="Times New Roman"/>
        <family val="1"/>
      </rPr>
      <t>B</t>
    </r>
    <r>
      <rPr>
        <sz val="10"/>
        <rFont val="ＭＳ 明朝"/>
        <family val="1"/>
      </rPr>
      <t>）</t>
    </r>
  </si>
  <si>
    <r>
      <t>（</t>
    </r>
    <r>
      <rPr>
        <sz val="10"/>
        <rFont val="Times New Roman"/>
        <family val="1"/>
      </rPr>
      <t>C</t>
    </r>
    <r>
      <rPr>
        <sz val="10"/>
        <rFont val="ＭＳ 明朝"/>
        <family val="1"/>
      </rPr>
      <t>）</t>
    </r>
  </si>
  <si>
    <r>
      <t>（</t>
    </r>
    <r>
      <rPr>
        <sz val="10"/>
        <rFont val="Times New Roman"/>
        <family val="1"/>
      </rPr>
      <t>D</t>
    </r>
    <r>
      <rPr>
        <sz val="10"/>
        <rFont val="ＭＳ 明朝"/>
        <family val="1"/>
      </rPr>
      <t>）</t>
    </r>
  </si>
  <si>
    <r>
      <t>（</t>
    </r>
    <r>
      <rPr>
        <sz val="10"/>
        <rFont val="Times New Roman"/>
        <family val="1"/>
      </rPr>
      <t>E</t>
    </r>
    <r>
      <rPr>
        <sz val="10"/>
        <rFont val="ＭＳ 明朝"/>
        <family val="1"/>
      </rPr>
      <t>）</t>
    </r>
  </si>
  <si>
    <r>
      <t>（</t>
    </r>
    <r>
      <rPr>
        <sz val="10"/>
        <rFont val="Times New Roman"/>
        <family val="1"/>
      </rPr>
      <t>F</t>
    </r>
    <r>
      <rPr>
        <sz val="10"/>
        <rFont val="ＭＳ 明朝"/>
        <family val="1"/>
      </rPr>
      <t>）</t>
    </r>
  </si>
  <si>
    <r>
      <t>（</t>
    </r>
    <r>
      <rPr>
        <sz val="10"/>
        <rFont val="Times New Roman"/>
        <family val="1"/>
      </rPr>
      <t>G</t>
    </r>
    <r>
      <rPr>
        <sz val="10"/>
        <rFont val="ＭＳ 明朝"/>
        <family val="1"/>
      </rPr>
      <t>）</t>
    </r>
  </si>
  <si>
    <t>全学教育科目その他の選択小計</t>
  </si>
  <si>
    <t>専門基礎科目（必修）小計</t>
  </si>
  <si>
    <t>専門科目（必修）小計</t>
  </si>
  <si>
    <t>専門科目（最小選択）小計</t>
  </si>
  <si>
    <t>工学概論第４</t>
  </si>
  <si>
    <t>a</t>
  </si>
  <si>
    <t>b</t>
  </si>
  <si>
    <r>
      <t>c</t>
    </r>
    <r>
      <rPr>
        <sz val="10"/>
        <rFont val="Times New Roman"/>
        <family val="1"/>
      </rPr>
      <t>=</t>
    </r>
    <r>
      <rPr>
        <i/>
        <sz val="10"/>
        <rFont val="Times New Roman"/>
        <family val="1"/>
      </rPr>
      <t>a</t>
    </r>
    <r>
      <rPr>
        <sz val="10"/>
        <rFont val="Times New Roman"/>
        <family val="1"/>
      </rPr>
      <t>+</t>
    </r>
    <r>
      <rPr>
        <i/>
        <sz val="10"/>
        <rFont val="Times New Roman"/>
        <family val="1"/>
      </rPr>
      <t>b</t>
    </r>
  </si>
  <si>
    <t>d</t>
  </si>
  <si>
    <r>
      <t>c</t>
    </r>
    <r>
      <rPr>
        <sz val="10"/>
        <rFont val="Times New Roman"/>
        <family val="1"/>
      </rPr>
      <t>+</t>
    </r>
    <r>
      <rPr>
        <i/>
        <sz val="10"/>
        <rFont val="Times New Roman"/>
        <family val="1"/>
      </rPr>
      <t>d</t>
    </r>
  </si>
  <si>
    <t>OK</t>
  </si>
  <si>
    <t>専門基礎科目（選択）小計</t>
  </si>
  <si>
    <t>専門基礎科目（最小選択）小計</t>
  </si>
  <si>
    <t>構造物と技術の発展</t>
  </si>
  <si>
    <t>都市と文明の歴史</t>
  </si>
  <si>
    <t>情報処理序説</t>
  </si>
  <si>
    <t>形と力</t>
  </si>
  <si>
    <t>人間活動と環境</t>
  </si>
  <si>
    <t>数学I及び演習</t>
  </si>
  <si>
    <t>流れの力学および演習</t>
  </si>
  <si>
    <t>土質力学及び演習</t>
  </si>
  <si>
    <t>構造解析の基礎及び演習</t>
  </si>
  <si>
    <t>構造力学及び演習</t>
  </si>
  <si>
    <t>社会資本計画学</t>
  </si>
  <si>
    <t>環境土木工学実習</t>
  </si>
  <si>
    <t>専門基礎</t>
  </si>
  <si>
    <t>土木の統計学</t>
  </si>
  <si>
    <t>土木の力学</t>
  </si>
  <si>
    <t>コンクリート構造第1</t>
  </si>
  <si>
    <t>材料工学</t>
  </si>
  <si>
    <t>土質・基礎工学</t>
  </si>
  <si>
    <t>開水路水理学</t>
  </si>
  <si>
    <t>構造材料実験I</t>
  </si>
  <si>
    <t>沿岸海象力学</t>
  </si>
  <si>
    <t>水理学実験</t>
  </si>
  <si>
    <t>地盤材料実験</t>
  </si>
  <si>
    <t>技術英語１</t>
  </si>
  <si>
    <t>技術英語2</t>
  </si>
  <si>
    <t>構造材料実験II</t>
  </si>
  <si>
    <t>卒業研究A</t>
  </si>
  <si>
    <t>卒業研究B</t>
  </si>
  <si>
    <t>必修</t>
  </si>
  <si>
    <t>専門</t>
  </si>
  <si>
    <t>都市・国土計画</t>
  </si>
  <si>
    <t>国土のデザインとプロジェクト</t>
  </si>
  <si>
    <t>空間設計論</t>
  </si>
  <si>
    <t>土木地質学</t>
  </si>
  <si>
    <t>防災・減災技術</t>
  </si>
  <si>
    <t>社会基盤施設の設計と維持管理</t>
  </si>
  <si>
    <t>経営工学</t>
  </si>
  <si>
    <t>産業と経済</t>
  </si>
  <si>
    <t>環境土木・建築学概論</t>
  </si>
  <si>
    <t>特許及び知的財産</t>
  </si>
  <si>
    <t>データ統計解析B</t>
  </si>
  <si>
    <t>テクニカルライティング</t>
  </si>
  <si>
    <t>関連専門</t>
  </si>
  <si>
    <t>関連専門科目（選択）小計</t>
  </si>
  <si>
    <t>選択</t>
  </si>
  <si>
    <t>関連専門科目（最小選択）小計</t>
  </si>
  <si>
    <t>解析力学及び演習</t>
  </si>
  <si>
    <t>数学2及び演習</t>
  </si>
  <si>
    <t>社会資本・空間計画学演習</t>
  </si>
  <si>
    <t>環境情報演習</t>
  </si>
  <si>
    <t>応用構造力学</t>
  </si>
  <si>
    <t>コンクリート構造第２</t>
  </si>
  <si>
    <t>交通論</t>
  </si>
  <si>
    <t>都市環境システム工学</t>
  </si>
  <si>
    <t>地盤工学</t>
  </si>
  <si>
    <t>水文・河川工学</t>
  </si>
  <si>
    <t>鋼構造工学</t>
  </si>
  <si>
    <t>海岸・海洋工学</t>
  </si>
  <si>
    <t>橋梁設計演習</t>
  </si>
  <si>
    <t>衛生工学</t>
  </si>
  <si>
    <t>情報処理演習</t>
  </si>
  <si>
    <t>数値解析学</t>
  </si>
  <si>
    <t>専門科目（選択）小計</t>
  </si>
  <si>
    <t>春学期</t>
  </si>
  <si>
    <t>秋学期</t>
  </si>
  <si>
    <t>秋学期</t>
  </si>
  <si>
    <t>秋学期</t>
  </si>
  <si>
    <t>秋学期</t>
  </si>
  <si>
    <t>春・秋学期</t>
  </si>
  <si>
    <t>春学期</t>
  </si>
  <si>
    <t>春・秋学期</t>
  </si>
  <si>
    <t>flag</t>
  </si>
  <si>
    <r>
      <rPr>
        <sz val="11"/>
        <rFont val="ＭＳ Ｐゴシック"/>
        <family val="3"/>
      </rPr>
      <t>コマ</t>
    </r>
  </si>
  <si>
    <r>
      <rPr>
        <sz val="11"/>
        <rFont val="ＭＳ Ｐゴシック"/>
        <family val="3"/>
      </rPr>
      <t>時間</t>
    </r>
  </si>
  <si>
    <t>変数セル</t>
  </si>
  <si>
    <t>14以上</t>
  </si>
  <si>
    <t>目的セル</t>
  </si>
  <si>
    <r>
      <rPr>
        <sz val="10"/>
        <rFont val="ＭＳ Ｐ明朝"/>
        <family val="1"/>
      </rPr>
      <t>計算力学</t>
    </r>
  </si>
  <si>
    <t>「大学での学び」基礎論</t>
  </si>
  <si>
    <t>春学期</t>
  </si>
  <si>
    <t>全学共通基礎</t>
  </si>
  <si>
    <t>教養科目</t>
  </si>
  <si>
    <t>全学教育科目（自然系基礎）小計</t>
  </si>
  <si>
    <t>自然系基礎</t>
  </si>
  <si>
    <t>全学教育科目（自然系基礎以外）小計</t>
  </si>
  <si>
    <r>
      <t>1</t>
    </r>
    <r>
      <rPr>
        <sz val="10"/>
        <rFont val="ＭＳ Ｐ明朝"/>
        <family val="1"/>
      </rPr>
      <t>～</t>
    </r>
    <r>
      <rPr>
        <sz val="10"/>
        <rFont val="Times New Roman"/>
        <family val="1"/>
      </rPr>
      <t>3</t>
    </r>
  </si>
  <si>
    <t>教養科目</t>
  </si>
  <si>
    <t>環境土木工学プログラムにおける各教育目標の達成度判定（2023年度入学）</t>
  </si>
  <si>
    <t>データ科学基礎・基礎演習</t>
  </si>
  <si>
    <t>国際先端自動車工学U1</t>
  </si>
  <si>
    <t>国際先端自動車工学U3</t>
  </si>
  <si>
    <t>全授業科目の各目標に対する配分時間の一覧と科目区分毎の最小履修時間（2023年度入学生）</t>
  </si>
  <si>
    <t xml:space="preserve">　（F） 地球的あるいは地域的な制約を乗り越えて多様な観点を踏まえ将来の社会を創造する総合力 </t>
  </si>
  <si>
    <t>　（G） 高級技術者としてプロジェクトをまとめあげるとともに一個の人格として社会と人類に対する責任を遂行する豊かな人間性と社会性</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</si>
</sst>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_ "/>
    <numFmt numFmtId="185" formatCode="[&lt;=999]000;[&lt;=99999]000\-00;000\-0000"/>
    <numFmt numFmtId="186" formatCode="0.0_ "/>
    <numFmt numFmtId="187" formatCode="[$]ggge&quot;年&quot;m&quot;月&quot;d&quot;日&quot;;@"/>
    <numFmt numFmtId="188" formatCode="[$-411]gge&quot;年&quot;m&quot;月&quot;d&quot;日&quot;;@"/>
    <numFmt numFmtId="189" formatCode="[$]gge&quot;年&quot;m&quot;月&quot;d&quot;日&quot;;@"/>
    <numFmt numFmtId="190" formatCode="0.000_ "/>
    <numFmt numFmtId="191" formatCode="0_ "/>
  </numFmts>
  <fonts count="64">
    <font>
      <sz val="11"/>
      <name val="ＭＳ Ｐゴシック"/>
      <family val="3"/>
    </font>
    <font>
      <sz val="6"/>
      <name val="ＭＳ Ｐゴシック"/>
      <family val="3"/>
    </font>
    <font>
      <sz val="10"/>
      <name val="ＭＳ 明朝"/>
      <family val="1"/>
    </font>
    <font>
      <sz val="10"/>
      <name val="Times New Roman"/>
      <family val="1"/>
    </font>
    <font>
      <sz val="10"/>
      <name val="ＭＳ Ｐ明朝"/>
      <family val="1"/>
    </font>
    <font>
      <i/>
      <sz val="10"/>
      <name val="Times New Roman"/>
      <family val="1"/>
    </font>
    <font>
      <sz val="10"/>
      <color indexed="10"/>
      <name val="Times New Roman"/>
      <family val="1"/>
    </font>
    <font>
      <sz val="10"/>
      <color indexed="10"/>
      <name val="ＭＳ Ｐ明朝"/>
      <family val="1"/>
    </font>
    <font>
      <u val="single"/>
      <sz val="11"/>
      <color indexed="12"/>
      <name val="ＭＳ Ｐゴシック"/>
      <family val="3"/>
    </font>
    <font>
      <u val="single"/>
      <sz val="11"/>
      <color indexed="36"/>
      <name val="ＭＳ Ｐゴシック"/>
      <family val="3"/>
    </font>
    <font>
      <sz val="16"/>
      <name val="ＭＳ ゴシック"/>
      <family val="3"/>
    </font>
    <font>
      <u val="single"/>
      <sz val="12"/>
      <color indexed="12"/>
      <name val="Osaka"/>
      <family val="3"/>
    </font>
    <font>
      <sz val="10"/>
      <name val="Osaka"/>
      <family val="3"/>
    </font>
    <font>
      <sz val="14"/>
      <name val="ＭＳ 明朝"/>
      <family val="1"/>
    </font>
    <font>
      <sz val="10"/>
      <color indexed="18"/>
      <name val="Osaka"/>
      <family val="3"/>
    </font>
    <font>
      <sz val="10"/>
      <color indexed="18"/>
      <name val="ＭＳ Ｐゴシック"/>
      <family val="3"/>
    </font>
    <font>
      <b/>
      <sz val="10"/>
      <color indexed="10"/>
      <name val="ＭＳ 明朝"/>
      <family val="1"/>
    </font>
    <font>
      <sz val="11"/>
      <name val="Times New Roman"/>
      <family val="1"/>
    </font>
    <font>
      <sz val="9"/>
      <name val="Tahoma"/>
      <family val="2"/>
    </font>
    <font>
      <b/>
      <sz val="9"/>
      <name val="Tahoma"/>
      <family val="2"/>
    </font>
    <font>
      <sz val="9"/>
      <name val="ＭＳ Ｐゴシック"/>
      <family val="3"/>
    </font>
    <font>
      <sz val="11"/>
      <color indexed="8"/>
      <name val="ＭＳ Ｐゴシック"/>
      <family val="3"/>
    </font>
    <font>
      <sz val="11"/>
      <color indexed="9"/>
      <name val="ＭＳ Ｐゴシック"/>
      <family val="3"/>
    </font>
    <font>
      <sz val="11"/>
      <color indexed="20"/>
      <name val="ＭＳ Ｐゴシック"/>
      <family val="3"/>
    </font>
    <font>
      <b/>
      <sz val="11"/>
      <color indexed="52"/>
      <name val="ＭＳ Ｐゴシック"/>
      <family val="3"/>
    </font>
    <font>
      <b/>
      <sz val="11"/>
      <color indexed="9"/>
      <name val="ＭＳ Ｐゴシック"/>
      <family val="3"/>
    </font>
    <font>
      <i/>
      <sz val="11"/>
      <color indexed="23"/>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62"/>
      <name val="ＭＳ Ｐゴシック"/>
      <family val="3"/>
    </font>
    <font>
      <sz val="11"/>
      <color indexed="52"/>
      <name val="ＭＳ Ｐゴシック"/>
      <family val="3"/>
    </font>
    <font>
      <sz val="11"/>
      <color indexed="60"/>
      <name val="ＭＳ Ｐゴシック"/>
      <family val="3"/>
    </font>
    <font>
      <b/>
      <sz val="11"/>
      <color indexed="63"/>
      <name val="ＭＳ Ｐゴシック"/>
      <family val="3"/>
    </font>
    <font>
      <b/>
      <sz val="18"/>
      <color indexed="56"/>
      <name val="ＭＳ Ｐゴシック"/>
      <family val="3"/>
    </font>
    <font>
      <b/>
      <sz val="11"/>
      <color indexed="8"/>
      <name val="ＭＳ Ｐゴシック"/>
      <family val="3"/>
    </font>
    <font>
      <sz val="11"/>
      <color indexed="10"/>
      <name val="ＭＳ Ｐゴシック"/>
      <family val="3"/>
    </font>
    <font>
      <sz val="14"/>
      <color indexed="8"/>
      <name val="ＭＳ Ｐゴシック"/>
      <family val="3"/>
    </font>
    <font>
      <sz val="10"/>
      <color indexed="8"/>
      <name val="Times New Roman"/>
      <family val="1"/>
    </font>
    <font>
      <sz val="10"/>
      <color indexed="8"/>
      <name val="ＭＳ Ｐ明朝"/>
      <family val="1"/>
    </font>
    <font>
      <sz val="11"/>
      <color theme="1"/>
      <name val="Calibri"/>
      <family val="3"/>
    </font>
    <font>
      <sz val="11"/>
      <color theme="0"/>
      <name val="Calibri"/>
      <family val="3"/>
    </font>
    <font>
      <sz val="11"/>
      <color rgb="FF9C0006"/>
      <name val="Calibri"/>
      <family val="3"/>
    </font>
    <font>
      <b/>
      <sz val="11"/>
      <color rgb="FFFA7D00"/>
      <name val="Calibri"/>
      <family val="3"/>
    </font>
    <font>
      <b/>
      <sz val="11"/>
      <color theme="0"/>
      <name val="Calibri"/>
      <family val="3"/>
    </font>
    <font>
      <i/>
      <sz val="11"/>
      <color rgb="FF7F7F7F"/>
      <name val="Calibri"/>
      <family val="3"/>
    </font>
    <font>
      <sz val="11"/>
      <color rgb="FF006100"/>
      <name val="Calibri"/>
      <family val="3"/>
    </font>
    <font>
      <b/>
      <sz val="15"/>
      <color theme="3"/>
      <name val="Calibri"/>
      <family val="3"/>
    </font>
    <font>
      <b/>
      <sz val="13"/>
      <color theme="3"/>
      <name val="Calibri"/>
      <family val="3"/>
    </font>
    <font>
      <b/>
      <sz val="11"/>
      <color theme="3"/>
      <name val="Calibri"/>
      <family val="3"/>
    </font>
    <font>
      <sz val="11"/>
      <color rgb="FF3F3F76"/>
      <name val="Calibri"/>
      <family val="3"/>
    </font>
    <font>
      <sz val="11"/>
      <color rgb="FFFA7D00"/>
      <name val="Calibri"/>
      <family val="3"/>
    </font>
    <font>
      <sz val="11"/>
      <color rgb="FF9C6500"/>
      <name val="Calibri"/>
      <family val="3"/>
    </font>
    <font>
      <b/>
      <sz val="11"/>
      <color rgb="FF3F3F3F"/>
      <name val="Calibri"/>
      <family val="3"/>
    </font>
    <font>
      <b/>
      <sz val="18"/>
      <color theme="3"/>
      <name val="Cambria"/>
      <family val="3"/>
    </font>
    <font>
      <b/>
      <sz val="11"/>
      <color theme="1"/>
      <name val="Calibri"/>
      <family val="3"/>
    </font>
    <font>
      <sz val="11"/>
      <color rgb="FFFF0000"/>
      <name val="Calibri"/>
      <family val="3"/>
    </font>
    <font>
      <sz val="14"/>
      <color theme="1"/>
      <name val="Calibri"/>
      <family val="3"/>
    </font>
    <font>
      <sz val="10"/>
      <color theme="1"/>
      <name val="Times New Roman"/>
      <family val="1"/>
    </font>
    <font>
      <sz val="10"/>
      <color rgb="FFFF0000"/>
      <name val="Times New Roman"/>
      <family val="1"/>
    </font>
    <font>
      <sz val="10"/>
      <color rgb="FFFF0000"/>
      <name val="ＭＳ Ｐ明朝"/>
      <family val="1"/>
    </font>
    <font>
      <sz val="10"/>
      <color theme="1"/>
      <name val="ＭＳ Ｐ明朝"/>
      <family val="1"/>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5"/>
        <bgColor indexed="64"/>
      </patternFill>
    </fill>
    <fill>
      <patternFill patternType="solid">
        <fgColor indexed="48"/>
        <bgColor indexed="64"/>
      </patternFill>
    </fill>
    <fill>
      <patternFill patternType="solid">
        <fgColor indexed="46"/>
        <bgColor indexed="64"/>
      </patternFill>
    </fill>
    <fill>
      <patternFill patternType="solid">
        <fgColor indexed="47"/>
        <bgColor indexed="64"/>
      </patternFill>
    </fill>
    <fill>
      <patternFill patternType="solid">
        <fgColor indexed="41"/>
        <bgColor indexed="64"/>
      </patternFill>
    </fill>
    <fill>
      <patternFill patternType="solid">
        <fgColor indexed="44"/>
        <bgColor indexed="64"/>
      </patternFill>
    </fill>
    <fill>
      <patternFill patternType="solid">
        <fgColor rgb="FFFFFF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medium"/>
    </border>
    <border>
      <left style="thin"/>
      <right style="thin"/>
      <top style="medium"/>
      <bottom style="thin"/>
    </border>
    <border>
      <left style="thin"/>
      <right style="thin"/>
      <top>
        <color indexed="63"/>
      </top>
      <bottom style="medium"/>
    </border>
    <border>
      <left>
        <color indexed="63"/>
      </left>
      <right>
        <color indexed="63"/>
      </right>
      <top>
        <color indexed="63"/>
      </top>
      <bottom style="thin"/>
    </border>
    <border>
      <left>
        <color indexed="63"/>
      </left>
      <right>
        <color indexed="63"/>
      </right>
      <top style="thin"/>
      <bottom>
        <color indexed="63"/>
      </bottom>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46" fillId="0" borderId="0" applyNumberFormat="0" applyFill="0" applyBorder="0" applyAlignment="0" applyProtection="0"/>
    <xf numFmtId="0" fontId="9"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8"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0" fontId="0" fillId="0" borderId="0">
      <alignment vertical="center"/>
      <protection/>
    </xf>
  </cellStyleXfs>
  <cellXfs count="162">
    <xf numFmtId="0" fontId="0" fillId="0" borderId="0" xfId="0" applyAlignment="1">
      <alignment vertical="center"/>
    </xf>
    <xf numFmtId="0" fontId="58" fillId="0" borderId="0" xfId="0" applyFont="1" applyAlignment="1">
      <alignment vertical="center"/>
    </xf>
    <xf numFmtId="0" fontId="2" fillId="33" borderId="10" xfId="63" applyFont="1" applyFill="1" applyBorder="1" applyAlignment="1">
      <alignment horizontal="center" vertical="center"/>
      <protection/>
    </xf>
    <xf numFmtId="0" fontId="2" fillId="33" borderId="11" xfId="63" applyFont="1" applyFill="1" applyBorder="1" applyAlignment="1">
      <alignment horizontal="center" vertical="center"/>
      <protection/>
    </xf>
    <xf numFmtId="0" fontId="2" fillId="33" borderId="11" xfId="63" applyFont="1" applyFill="1" applyBorder="1" applyAlignment="1">
      <alignment horizontal="center" vertical="center" wrapText="1"/>
      <protection/>
    </xf>
    <xf numFmtId="0" fontId="2" fillId="33" borderId="11" xfId="63" applyFont="1" applyFill="1" applyBorder="1" applyAlignment="1">
      <alignment horizontal="center" vertical="center" shrinkToFit="1"/>
      <protection/>
    </xf>
    <xf numFmtId="184" fontId="2" fillId="33" borderId="11" xfId="63" applyNumberFormat="1" applyFont="1" applyFill="1" applyBorder="1" applyAlignment="1">
      <alignment horizontal="center" vertical="center"/>
      <protection/>
    </xf>
    <xf numFmtId="0" fontId="3" fillId="33" borderId="12" xfId="63" applyFont="1" applyFill="1" applyBorder="1">
      <alignment vertical="center"/>
      <protection/>
    </xf>
    <xf numFmtId="0" fontId="2" fillId="33" borderId="13" xfId="63" applyFont="1" applyFill="1" applyBorder="1" applyAlignment="1">
      <alignment horizontal="center" vertical="center"/>
      <protection/>
    </xf>
    <xf numFmtId="0" fontId="3" fillId="33" borderId="13" xfId="63" applyFont="1" applyFill="1" applyBorder="1" applyAlignment="1">
      <alignment horizontal="center" vertical="center"/>
      <protection/>
    </xf>
    <xf numFmtId="0" fontId="3" fillId="33" borderId="13" xfId="63" applyFont="1" applyFill="1" applyBorder="1" applyAlignment="1">
      <alignment horizontal="center" vertical="center" shrinkToFit="1"/>
      <protection/>
    </xf>
    <xf numFmtId="184" fontId="2" fillId="33" borderId="14" xfId="63" applyNumberFormat="1" applyFont="1" applyFill="1" applyBorder="1" applyAlignment="1">
      <alignment horizontal="center" vertical="center"/>
      <protection/>
    </xf>
    <xf numFmtId="184" fontId="3" fillId="33" borderId="13" xfId="63" applyNumberFormat="1" applyFont="1" applyFill="1" applyBorder="1">
      <alignment vertical="center"/>
      <protection/>
    </xf>
    <xf numFmtId="0" fontId="4" fillId="0" borderId="14" xfId="63" applyFont="1" applyFill="1" applyBorder="1">
      <alignment vertical="center"/>
      <protection/>
    </xf>
    <xf numFmtId="0" fontId="3" fillId="0" borderId="14" xfId="63" applyFont="1" applyFill="1" applyBorder="1" applyAlignment="1">
      <alignment horizontal="center" vertical="center"/>
      <protection/>
    </xf>
    <xf numFmtId="0" fontId="4" fillId="0" borderId="14" xfId="63" applyFont="1" applyFill="1" applyBorder="1" applyAlignment="1">
      <alignment horizontal="center" vertical="center"/>
      <protection/>
    </xf>
    <xf numFmtId="0" fontId="4" fillId="0" borderId="14" xfId="63" applyFont="1" applyFill="1" applyBorder="1" applyAlignment="1">
      <alignment horizontal="center" vertical="center" shrinkToFit="1"/>
      <protection/>
    </xf>
    <xf numFmtId="184" fontId="3" fillId="0" borderId="14" xfId="63" applyNumberFormat="1" applyFont="1" applyFill="1" applyBorder="1">
      <alignment vertical="center"/>
      <protection/>
    </xf>
    <xf numFmtId="0" fontId="0" fillId="0" borderId="0" xfId="0" applyFill="1" applyAlignment="1">
      <alignment vertical="center"/>
    </xf>
    <xf numFmtId="0" fontId="3" fillId="34" borderId="0" xfId="63" applyFont="1" applyFill="1">
      <alignment vertical="center"/>
      <protection/>
    </xf>
    <xf numFmtId="0" fontId="3" fillId="34" borderId="0" xfId="63" applyFont="1" applyFill="1" applyAlignment="1">
      <alignment horizontal="center" vertical="center"/>
      <protection/>
    </xf>
    <xf numFmtId="184" fontId="3" fillId="34" borderId="0" xfId="63" applyNumberFormat="1" applyFont="1" applyFill="1">
      <alignment vertical="center"/>
      <protection/>
    </xf>
    <xf numFmtId="0" fontId="4" fillId="0" borderId="14" xfId="63" applyFont="1" applyFill="1" applyBorder="1" applyAlignment="1">
      <alignment horizontal="center" vertical="center" wrapText="1" shrinkToFit="1"/>
      <protection/>
    </xf>
    <xf numFmtId="0" fontId="4" fillId="0" borderId="14" xfId="63" applyFont="1" applyBorder="1">
      <alignment vertical="center"/>
      <protection/>
    </xf>
    <xf numFmtId="0" fontId="3" fillId="0" borderId="14" xfId="63" applyFont="1" applyBorder="1" applyAlignment="1">
      <alignment horizontal="center" vertical="center"/>
      <protection/>
    </xf>
    <xf numFmtId="0" fontId="4" fillId="0" borderId="14" xfId="63" applyFont="1" applyBorder="1" applyAlignment="1">
      <alignment horizontal="center" vertical="center"/>
      <protection/>
    </xf>
    <xf numFmtId="0" fontId="4" fillId="0" borderId="14" xfId="63" applyFont="1" applyBorder="1" applyAlignment="1">
      <alignment horizontal="center" vertical="center" shrinkToFit="1"/>
      <protection/>
    </xf>
    <xf numFmtId="184" fontId="3" fillId="0" borderId="14" xfId="63" applyNumberFormat="1" applyFont="1" applyBorder="1">
      <alignment vertical="center"/>
      <protection/>
    </xf>
    <xf numFmtId="0" fontId="3" fillId="35" borderId="0" xfId="63" applyFont="1" applyFill="1">
      <alignment vertical="center"/>
      <protection/>
    </xf>
    <xf numFmtId="0" fontId="3" fillId="35" borderId="0" xfId="63" applyFont="1" applyFill="1" applyAlignment="1">
      <alignment horizontal="center" vertical="center"/>
      <protection/>
    </xf>
    <xf numFmtId="184" fontId="3" fillId="35" borderId="0" xfId="63" applyNumberFormat="1" applyFont="1" applyFill="1">
      <alignment vertical="center"/>
      <protection/>
    </xf>
    <xf numFmtId="0" fontId="5" fillId="0" borderId="14" xfId="63" applyFont="1" applyBorder="1" applyAlignment="1">
      <alignment horizontal="center" vertical="center" shrinkToFit="1"/>
      <protection/>
    </xf>
    <xf numFmtId="0" fontId="5" fillId="0" borderId="14" xfId="63" applyFont="1" applyFill="1" applyBorder="1" applyAlignment="1">
      <alignment horizontal="center" vertical="center" shrinkToFit="1"/>
      <protection/>
    </xf>
    <xf numFmtId="0" fontId="5" fillId="36" borderId="14" xfId="63" applyFont="1" applyFill="1" applyBorder="1" applyAlignment="1">
      <alignment horizontal="center" vertical="center" shrinkToFit="1"/>
      <protection/>
    </xf>
    <xf numFmtId="184" fontId="3" fillId="36" borderId="14" xfId="63" applyNumberFormat="1" applyFont="1" applyFill="1" applyBorder="1">
      <alignment vertical="center"/>
      <protection/>
    </xf>
    <xf numFmtId="0" fontId="0" fillId="0" borderId="0" xfId="63">
      <alignment vertical="center"/>
      <protection/>
    </xf>
    <xf numFmtId="184" fontId="6" fillId="0" borderId="0" xfId="63" applyNumberFormat="1" applyFont="1" applyAlignment="1">
      <alignment horizontal="right" vertical="center"/>
      <protection/>
    </xf>
    <xf numFmtId="0" fontId="3" fillId="37" borderId="14" xfId="63" applyFont="1" applyFill="1" applyBorder="1" applyAlignment="1">
      <alignment horizontal="center" vertical="center" shrinkToFit="1"/>
      <protection/>
    </xf>
    <xf numFmtId="184" fontId="3" fillId="37" borderId="14" xfId="63" applyNumberFormat="1" applyFont="1" applyFill="1" applyBorder="1">
      <alignment vertical="center"/>
      <protection/>
    </xf>
    <xf numFmtId="0" fontId="59" fillId="34" borderId="0" xfId="63" applyFont="1" applyFill="1">
      <alignment vertical="center"/>
      <protection/>
    </xf>
    <xf numFmtId="0" fontId="59" fillId="34" borderId="0" xfId="63" applyFont="1" applyFill="1" applyAlignment="1">
      <alignment horizontal="center" vertical="center"/>
      <protection/>
    </xf>
    <xf numFmtId="184" fontId="59" fillId="34" borderId="0" xfId="63" applyNumberFormat="1" applyFont="1" applyFill="1">
      <alignment vertical="center"/>
      <protection/>
    </xf>
    <xf numFmtId="0" fontId="3" fillId="34" borderId="15" xfId="63" applyFont="1" applyFill="1" applyBorder="1">
      <alignment vertical="center"/>
      <protection/>
    </xf>
    <xf numFmtId="0" fontId="3" fillId="34" borderId="16" xfId="63" applyFont="1" applyFill="1" applyBorder="1" applyAlignment="1">
      <alignment horizontal="center" vertical="center"/>
      <protection/>
    </xf>
    <xf numFmtId="184" fontId="3" fillId="34" borderId="16" xfId="63" applyNumberFormat="1" applyFont="1" applyFill="1" applyBorder="1">
      <alignment vertical="center"/>
      <protection/>
    </xf>
    <xf numFmtId="184" fontId="3" fillId="34" borderId="17" xfId="63" applyNumberFormat="1" applyFont="1" applyFill="1" applyBorder="1">
      <alignment vertical="center"/>
      <protection/>
    </xf>
    <xf numFmtId="0" fontId="4" fillId="0" borderId="13" xfId="63" applyFont="1" applyBorder="1">
      <alignment vertical="center"/>
      <protection/>
    </xf>
    <xf numFmtId="0" fontId="3" fillId="0" borderId="13" xfId="63" applyFont="1" applyBorder="1" applyAlignment="1">
      <alignment horizontal="center" vertical="center"/>
      <protection/>
    </xf>
    <xf numFmtId="0" fontId="4" fillId="0" borderId="13" xfId="63" applyFont="1" applyBorder="1" applyAlignment="1">
      <alignment horizontal="center" vertical="center"/>
      <protection/>
    </xf>
    <xf numFmtId="0" fontId="4" fillId="0" borderId="13" xfId="63" applyFont="1" applyBorder="1" applyAlignment="1">
      <alignment horizontal="center" vertical="center" shrinkToFit="1"/>
      <protection/>
    </xf>
    <xf numFmtId="184" fontId="3" fillId="0" borderId="13" xfId="63" applyNumberFormat="1" applyFont="1" applyFill="1" applyBorder="1">
      <alignment vertical="center"/>
      <protection/>
    </xf>
    <xf numFmtId="184" fontId="3" fillId="0" borderId="13" xfId="63" applyNumberFormat="1" applyFont="1" applyBorder="1">
      <alignment vertical="center"/>
      <protection/>
    </xf>
    <xf numFmtId="0" fontId="3" fillId="34" borderId="0" xfId="63" applyFont="1" applyFill="1" applyBorder="1" applyAlignment="1">
      <alignment horizontal="center" vertical="center"/>
      <protection/>
    </xf>
    <xf numFmtId="0" fontId="3" fillId="0" borderId="14" xfId="63" applyFont="1" applyFill="1" applyBorder="1">
      <alignment vertical="center"/>
      <protection/>
    </xf>
    <xf numFmtId="0" fontId="3" fillId="38" borderId="14" xfId="0" applyFont="1" applyFill="1" applyBorder="1" applyAlignment="1" applyProtection="1">
      <alignment horizontal="center" vertical="center"/>
      <protection locked="0"/>
    </xf>
    <xf numFmtId="0" fontId="3" fillId="38" borderId="18" xfId="0" applyFont="1" applyFill="1" applyBorder="1" applyAlignment="1" applyProtection="1">
      <alignment horizontal="center" vertical="center"/>
      <protection locked="0"/>
    </xf>
    <xf numFmtId="0" fontId="3" fillId="38" borderId="13" xfId="0" applyFont="1" applyFill="1" applyBorder="1" applyAlignment="1" applyProtection="1">
      <alignment horizontal="center" vertical="center"/>
      <protection locked="0"/>
    </xf>
    <xf numFmtId="0" fontId="10" fillId="0" borderId="0" xfId="0" applyFont="1" applyFill="1" applyAlignment="1" applyProtection="1">
      <alignment vertical="center"/>
      <protection/>
    </xf>
    <xf numFmtId="0" fontId="3" fillId="0" borderId="0" xfId="0" applyFont="1" applyAlignment="1" applyProtection="1">
      <alignment horizontal="center" vertical="center"/>
      <protection/>
    </xf>
    <xf numFmtId="0" fontId="10" fillId="0" borderId="0" xfId="0" applyNumberFormat="1" applyFont="1" applyFill="1" applyAlignment="1" applyProtection="1">
      <alignment vertical="center"/>
      <protection/>
    </xf>
    <xf numFmtId="186" fontId="10" fillId="0" borderId="0" xfId="0" applyNumberFormat="1" applyFont="1" applyFill="1" applyAlignment="1" applyProtection="1">
      <alignment vertical="center"/>
      <protection/>
    </xf>
    <xf numFmtId="184" fontId="10" fillId="0" borderId="0" xfId="0" applyNumberFormat="1" applyFont="1" applyFill="1" applyAlignment="1" applyProtection="1">
      <alignment vertical="center"/>
      <protection/>
    </xf>
    <xf numFmtId="0" fontId="10" fillId="0" borderId="0" xfId="0" applyFont="1" applyFill="1" applyAlignment="1" applyProtection="1">
      <alignment horizontal="center" vertical="center"/>
      <protection/>
    </xf>
    <xf numFmtId="0" fontId="6" fillId="0" borderId="0" xfId="0" applyFont="1" applyAlignment="1" applyProtection="1">
      <alignment vertical="center" shrinkToFit="1"/>
      <protection/>
    </xf>
    <xf numFmtId="0" fontId="3" fillId="0" borderId="0" xfId="0" applyFont="1" applyAlignment="1" applyProtection="1">
      <alignment vertical="center"/>
      <protection/>
    </xf>
    <xf numFmtId="0" fontId="12" fillId="0" borderId="0" xfId="0" applyFont="1" applyFill="1" applyAlignment="1" applyProtection="1">
      <alignment vertical="center"/>
      <protection/>
    </xf>
    <xf numFmtId="0" fontId="12" fillId="0" borderId="0" xfId="0" applyNumberFormat="1" applyFont="1" applyFill="1" applyAlignment="1" applyProtection="1">
      <alignment vertical="center"/>
      <protection/>
    </xf>
    <xf numFmtId="186" fontId="12" fillId="0" borderId="0" xfId="0" applyNumberFormat="1" applyFont="1" applyFill="1" applyAlignment="1" applyProtection="1">
      <alignment/>
      <protection/>
    </xf>
    <xf numFmtId="184" fontId="12" fillId="0" borderId="0" xfId="0" applyNumberFormat="1" applyFont="1" applyFill="1" applyAlignment="1" applyProtection="1">
      <alignment/>
      <protection/>
    </xf>
    <xf numFmtId="0" fontId="12" fillId="0" borderId="0" xfId="0" applyFont="1" applyFill="1" applyAlignment="1" applyProtection="1">
      <alignment horizontal="center"/>
      <protection/>
    </xf>
    <xf numFmtId="0" fontId="6" fillId="0" borderId="0" xfId="0" applyFont="1" applyAlignment="1" applyProtection="1">
      <alignment horizontal="center" vertical="center" shrinkToFit="1"/>
      <protection/>
    </xf>
    <xf numFmtId="0" fontId="13" fillId="0" borderId="0" xfId="0" applyFont="1" applyFill="1" applyAlignment="1" applyProtection="1">
      <alignment vertical="center"/>
      <protection/>
    </xf>
    <xf numFmtId="0" fontId="13" fillId="0" borderId="0" xfId="0" applyNumberFormat="1" applyFont="1" applyFill="1" applyAlignment="1" applyProtection="1">
      <alignment vertical="center"/>
      <protection/>
    </xf>
    <xf numFmtId="186" fontId="13" fillId="0" borderId="0" xfId="0" applyNumberFormat="1" applyFont="1" applyFill="1" applyAlignment="1" applyProtection="1">
      <alignment/>
      <protection/>
    </xf>
    <xf numFmtId="184" fontId="13" fillId="0" borderId="0" xfId="0" applyNumberFormat="1" applyFont="1" applyFill="1" applyAlignment="1" applyProtection="1">
      <alignment/>
      <protection/>
    </xf>
    <xf numFmtId="0" fontId="13" fillId="0" borderId="0" xfId="0" applyFont="1" applyFill="1" applyAlignment="1" applyProtection="1">
      <alignment horizontal="center"/>
      <protection/>
    </xf>
    <xf numFmtId="0" fontId="14" fillId="0" borderId="0" xfId="0" applyFont="1" applyFill="1" applyAlignment="1" applyProtection="1">
      <alignment vertical="center"/>
      <protection/>
    </xf>
    <xf numFmtId="0" fontId="13" fillId="0" borderId="0" xfId="0" applyFont="1" applyFill="1" applyBorder="1" applyAlignment="1" applyProtection="1">
      <alignment horizontal="left"/>
      <protection/>
    </xf>
    <xf numFmtId="0" fontId="13" fillId="0" borderId="0" xfId="0" applyFont="1" applyFill="1" applyBorder="1" applyAlignment="1" applyProtection="1">
      <alignment horizontal="center"/>
      <protection/>
    </xf>
    <xf numFmtId="0" fontId="15" fillId="0" borderId="0" xfId="0" applyFont="1" applyAlignment="1" applyProtection="1">
      <alignment vertical="center"/>
      <protection/>
    </xf>
    <xf numFmtId="184" fontId="3" fillId="0" borderId="0" xfId="0" applyNumberFormat="1" applyFont="1" applyAlignment="1" applyProtection="1">
      <alignment vertical="center"/>
      <protection/>
    </xf>
    <xf numFmtId="0" fontId="2" fillId="33" borderId="10" xfId="0" applyFont="1" applyFill="1" applyBorder="1" applyAlignment="1" applyProtection="1">
      <alignment horizontal="center" vertical="center"/>
      <protection/>
    </xf>
    <xf numFmtId="0" fontId="2" fillId="33" borderId="11" xfId="0" applyFont="1" applyFill="1" applyBorder="1" applyAlignment="1" applyProtection="1">
      <alignment horizontal="center" vertical="center"/>
      <protection/>
    </xf>
    <xf numFmtId="0" fontId="16" fillId="39" borderId="11" xfId="0" applyFont="1" applyFill="1" applyBorder="1" applyAlignment="1" applyProtection="1">
      <alignment horizontal="center" vertical="center"/>
      <protection/>
    </xf>
    <xf numFmtId="0" fontId="3" fillId="33" borderId="12" xfId="0" applyFont="1" applyFill="1" applyBorder="1" applyAlignment="1" applyProtection="1">
      <alignment vertical="center"/>
      <protection/>
    </xf>
    <xf numFmtId="0" fontId="2" fillId="33" borderId="13" xfId="0" applyFont="1" applyFill="1" applyBorder="1" applyAlignment="1" applyProtection="1">
      <alignment horizontal="center" vertical="center"/>
      <protection/>
    </xf>
    <xf numFmtId="0" fontId="16" fillId="39" borderId="13" xfId="0" applyFont="1" applyFill="1" applyBorder="1" applyAlignment="1" applyProtection="1">
      <alignment horizontal="center" vertical="center"/>
      <protection/>
    </xf>
    <xf numFmtId="0" fontId="3" fillId="33" borderId="13" xfId="0" applyFont="1" applyFill="1" applyBorder="1" applyAlignment="1" applyProtection="1">
      <alignment horizontal="center" vertical="center"/>
      <protection/>
    </xf>
    <xf numFmtId="184" fontId="2" fillId="33" borderId="14" xfId="0" applyNumberFormat="1" applyFont="1" applyFill="1" applyBorder="1" applyAlignment="1" applyProtection="1">
      <alignment horizontal="center" vertical="center"/>
      <protection/>
    </xf>
    <xf numFmtId="0" fontId="4" fillId="0" borderId="14" xfId="0" applyFont="1" applyBorder="1" applyAlignment="1" applyProtection="1">
      <alignment vertical="center"/>
      <protection/>
    </xf>
    <xf numFmtId="0" fontId="4" fillId="0" borderId="14" xfId="0" applyFont="1" applyBorder="1" applyAlignment="1" applyProtection="1">
      <alignment horizontal="center" vertical="center"/>
      <protection/>
    </xf>
    <xf numFmtId="184" fontId="3" fillId="0" borderId="14" xfId="63" applyNumberFormat="1" applyFont="1" applyFill="1" applyBorder="1" applyProtection="1">
      <alignment vertical="center"/>
      <protection/>
    </xf>
    <xf numFmtId="0" fontId="4" fillId="0" borderId="18" xfId="0" applyFont="1" applyBorder="1" applyAlignment="1" applyProtection="1">
      <alignment vertical="center"/>
      <protection/>
    </xf>
    <xf numFmtId="0" fontId="4" fillId="0" borderId="18" xfId="0" applyFont="1" applyBorder="1" applyAlignment="1" applyProtection="1">
      <alignment horizontal="center" vertical="center"/>
      <protection/>
    </xf>
    <xf numFmtId="184" fontId="3" fillId="0" borderId="18" xfId="63" applyNumberFormat="1" applyFont="1" applyFill="1" applyBorder="1" applyProtection="1">
      <alignment vertical="center"/>
      <protection/>
    </xf>
    <xf numFmtId="184" fontId="3" fillId="0" borderId="13" xfId="63" applyNumberFormat="1" applyFont="1" applyFill="1" applyBorder="1" applyProtection="1">
      <alignment vertical="center"/>
      <protection/>
    </xf>
    <xf numFmtId="0" fontId="4" fillId="0" borderId="13" xfId="0" applyFont="1" applyBorder="1" applyAlignment="1" applyProtection="1">
      <alignment vertical="center"/>
      <protection/>
    </xf>
    <xf numFmtId="0" fontId="4" fillId="0" borderId="13" xfId="0" applyFont="1" applyBorder="1" applyAlignment="1" applyProtection="1">
      <alignment horizontal="center" vertical="center"/>
      <protection/>
    </xf>
    <xf numFmtId="0" fontId="7" fillId="0" borderId="0" xfId="0" applyFont="1" applyAlignment="1" applyProtection="1">
      <alignment vertical="center" shrinkToFit="1"/>
      <protection/>
    </xf>
    <xf numFmtId="184" fontId="3" fillId="0" borderId="14" xfId="0" applyNumberFormat="1" applyFont="1" applyBorder="1" applyAlignment="1" applyProtection="1">
      <alignment vertical="center"/>
      <protection/>
    </xf>
    <xf numFmtId="184" fontId="6" fillId="0" borderId="14" xfId="0" applyNumberFormat="1" applyFont="1" applyBorder="1" applyAlignment="1" applyProtection="1">
      <alignment horizontal="center" vertical="center"/>
      <protection/>
    </xf>
    <xf numFmtId="184" fontId="6" fillId="0" borderId="13" xfId="0" applyNumberFormat="1" applyFont="1" applyBorder="1" applyAlignment="1" applyProtection="1">
      <alignment horizontal="center" vertical="center"/>
      <protection/>
    </xf>
    <xf numFmtId="184" fontId="0" fillId="0" borderId="0" xfId="0" applyNumberFormat="1" applyAlignment="1">
      <alignment vertical="center"/>
    </xf>
    <xf numFmtId="0" fontId="17" fillId="0" borderId="0" xfId="0" applyFont="1" applyBorder="1" applyAlignment="1">
      <alignment horizontal="center" vertical="center"/>
    </xf>
    <xf numFmtId="0" fontId="3" fillId="0" borderId="0" xfId="0" applyFont="1" applyBorder="1" applyAlignment="1">
      <alignment horizontal="center" vertical="center" wrapText="1"/>
    </xf>
    <xf numFmtId="0" fontId="17" fillId="7" borderId="0" xfId="0" applyFont="1" applyFill="1" applyBorder="1" applyAlignment="1">
      <alignment horizontal="center" vertical="center"/>
    </xf>
    <xf numFmtId="0" fontId="0" fillId="6" borderId="0" xfId="0" applyFill="1" applyAlignment="1">
      <alignment horizontal="center" vertical="center"/>
    </xf>
    <xf numFmtId="0" fontId="0" fillId="4" borderId="0" xfId="0" applyFill="1" applyAlignment="1">
      <alignment horizontal="center" vertical="center"/>
    </xf>
    <xf numFmtId="0" fontId="0" fillId="4" borderId="0" xfId="0" applyFill="1" applyAlignment="1">
      <alignment vertical="center"/>
    </xf>
    <xf numFmtId="0" fontId="0" fillId="6" borderId="0" xfId="0" applyFill="1" applyAlignment="1">
      <alignment vertical="center"/>
    </xf>
    <xf numFmtId="0" fontId="0" fillId="7" borderId="0" xfId="0" applyFill="1" applyAlignment="1">
      <alignment vertical="center"/>
    </xf>
    <xf numFmtId="0" fontId="4" fillId="0" borderId="19" xfId="0" applyFont="1" applyBorder="1" applyAlignment="1" applyProtection="1">
      <alignment vertical="center"/>
      <protection/>
    </xf>
    <xf numFmtId="0" fontId="4" fillId="0" borderId="19" xfId="0" applyFont="1" applyBorder="1" applyAlignment="1" applyProtection="1">
      <alignment horizontal="center" vertical="center"/>
      <protection/>
    </xf>
    <xf numFmtId="0" fontId="3" fillId="38" borderId="19" xfId="0" applyFont="1" applyFill="1" applyBorder="1" applyAlignment="1" applyProtection="1">
      <alignment horizontal="center" vertical="center"/>
      <protection locked="0"/>
    </xf>
    <xf numFmtId="184" fontId="3" fillId="0" borderId="19" xfId="63" applyNumberFormat="1" applyFont="1" applyFill="1" applyBorder="1" applyProtection="1">
      <alignment vertical="center"/>
      <protection/>
    </xf>
    <xf numFmtId="0" fontId="4" fillId="0" borderId="20" xfId="0" applyFont="1" applyBorder="1" applyAlignment="1" applyProtection="1">
      <alignment vertical="center"/>
      <protection/>
    </xf>
    <xf numFmtId="0" fontId="4" fillId="0" borderId="20" xfId="0" applyFont="1" applyBorder="1" applyAlignment="1" applyProtection="1">
      <alignment horizontal="center" vertical="center"/>
      <protection/>
    </xf>
    <xf numFmtId="0" fontId="3" fillId="38" borderId="20" xfId="0" applyFont="1" applyFill="1" applyBorder="1" applyAlignment="1" applyProtection="1">
      <alignment horizontal="center" vertical="center"/>
      <protection locked="0"/>
    </xf>
    <xf numFmtId="184" fontId="3" fillId="0" borderId="20" xfId="63" applyNumberFormat="1" applyFont="1" applyFill="1" applyBorder="1" applyProtection="1">
      <alignment vertical="center"/>
      <protection/>
    </xf>
    <xf numFmtId="184" fontId="3" fillId="0" borderId="13" xfId="0" applyNumberFormat="1" applyFont="1" applyBorder="1" applyAlignment="1" applyProtection="1">
      <alignment vertical="center"/>
      <protection/>
    </xf>
    <xf numFmtId="0" fontId="3" fillId="0" borderId="0" xfId="0" applyFont="1" applyFill="1" applyBorder="1" applyAlignment="1">
      <alignment horizontal="center" vertical="center" wrapText="1"/>
    </xf>
    <xf numFmtId="0" fontId="17" fillId="0" borderId="0" xfId="0" applyFont="1" applyFill="1" applyBorder="1" applyAlignment="1">
      <alignment horizontal="center" vertical="center"/>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Fill="1" applyBorder="1" applyAlignment="1">
      <alignment horizontal="center" vertical="center" wrapText="1"/>
    </xf>
    <xf numFmtId="0" fontId="60" fillId="0" borderId="14" xfId="63" applyFont="1" applyFill="1" applyBorder="1" applyAlignment="1">
      <alignment horizontal="center" vertical="center"/>
      <protection/>
    </xf>
    <xf numFmtId="0" fontId="60" fillId="34" borderId="0" xfId="63" applyFont="1" applyFill="1" applyAlignment="1">
      <alignment horizontal="center" vertical="center"/>
      <protection/>
    </xf>
    <xf numFmtId="0" fontId="61" fillId="0" borderId="14" xfId="63" applyFont="1" applyFill="1" applyBorder="1">
      <alignment vertical="center"/>
      <protection/>
    </xf>
    <xf numFmtId="184" fontId="60" fillId="0" borderId="14" xfId="63" applyNumberFormat="1" applyFont="1" applyFill="1" applyBorder="1">
      <alignment vertical="center"/>
      <protection/>
    </xf>
    <xf numFmtId="184" fontId="60" fillId="40" borderId="14" xfId="63" applyNumberFormat="1" applyFont="1" applyFill="1" applyBorder="1">
      <alignment vertical="center"/>
      <protection/>
    </xf>
    <xf numFmtId="0" fontId="61" fillId="0" borderId="14" xfId="63" applyFont="1" applyBorder="1">
      <alignment vertical="center"/>
      <protection/>
    </xf>
    <xf numFmtId="0" fontId="60" fillId="0" borderId="14" xfId="63" applyFont="1" applyBorder="1" applyAlignment="1">
      <alignment horizontal="center" vertical="center"/>
      <protection/>
    </xf>
    <xf numFmtId="0" fontId="60" fillId="0" borderId="14" xfId="0" applyFont="1" applyBorder="1" applyAlignment="1">
      <alignment horizontal="center" vertical="center" wrapText="1"/>
    </xf>
    <xf numFmtId="0" fontId="61" fillId="0" borderId="14" xfId="63" applyFont="1" applyBorder="1" applyAlignment="1">
      <alignment horizontal="center" vertical="center"/>
      <protection/>
    </xf>
    <xf numFmtId="0" fontId="61" fillId="0" borderId="14" xfId="63" applyFont="1" applyBorder="1" applyAlignment="1">
      <alignment horizontal="center" vertical="center" shrinkToFit="1"/>
      <protection/>
    </xf>
    <xf numFmtId="184" fontId="60" fillId="0" borderId="14" xfId="63" applyNumberFormat="1" applyFont="1" applyBorder="1">
      <alignment vertical="center"/>
      <protection/>
    </xf>
    <xf numFmtId="184" fontId="59" fillId="0" borderId="14" xfId="63" applyNumberFormat="1" applyFont="1" applyFill="1" applyBorder="1">
      <alignment vertical="center"/>
      <protection/>
    </xf>
    <xf numFmtId="0" fontId="4" fillId="36" borderId="15" xfId="63" applyFont="1" applyFill="1" applyBorder="1" applyAlignment="1">
      <alignment vertical="center"/>
      <protection/>
    </xf>
    <xf numFmtId="0" fontId="4" fillId="36" borderId="17" xfId="63" applyFont="1" applyFill="1" applyBorder="1" applyAlignment="1">
      <alignment vertical="center"/>
      <protection/>
    </xf>
    <xf numFmtId="0" fontId="4" fillId="37" borderId="15" xfId="63" applyFont="1" applyFill="1" applyBorder="1" applyAlignment="1">
      <alignment vertical="center"/>
      <protection/>
    </xf>
    <xf numFmtId="0" fontId="4" fillId="37" borderId="17" xfId="63" applyFont="1" applyFill="1" applyBorder="1" applyAlignment="1">
      <alignment vertical="center"/>
      <protection/>
    </xf>
    <xf numFmtId="0" fontId="4" fillId="0" borderId="15" xfId="63" applyFont="1" applyBorder="1" applyAlignment="1">
      <alignment vertical="center"/>
      <protection/>
    </xf>
    <xf numFmtId="0" fontId="4" fillId="0" borderId="17" xfId="63" applyFont="1" applyBorder="1" applyAlignment="1">
      <alignment vertical="center"/>
      <protection/>
    </xf>
    <xf numFmtId="0" fontId="4" fillId="0" borderId="15" xfId="63" applyFont="1" applyFill="1" applyBorder="1" applyAlignment="1">
      <alignment vertical="center"/>
      <protection/>
    </xf>
    <xf numFmtId="0" fontId="4" fillId="0" borderId="17" xfId="63" applyFont="1" applyFill="1" applyBorder="1" applyAlignment="1">
      <alignment vertical="center"/>
      <protection/>
    </xf>
    <xf numFmtId="0" fontId="4" fillId="35" borderId="21" xfId="63" applyFont="1" applyFill="1" applyBorder="1" applyAlignment="1">
      <alignment horizontal="right" vertical="center"/>
      <protection/>
    </xf>
    <xf numFmtId="0" fontId="4" fillId="34" borderId="22" xfId="63" applyFont="1" applyFill="1" applyBorder="1" applyAlignment="1">
      <alignment horizontal="right" vertical="center"/>
      <protection/>
    </xf>
    <xf numFmtId="0" fontId="4" fillId="34" borderId="16" xfId="63" applyFont="1" applyFill="1" applyBorder="1" applyAlignment="1">
      <alignment horizontal="right" vertical="center"/>
      <protection/>
    </xf>
    <xf numFmtId="184" fontId="2" fillId="33" borderId="15" xfId="63" applyNumberFormat="1" applyFont="1" applyFill="1" applyBorder="1" applyAlignment="1">
      <alignment horizontal="center" vertical="center"/>
      <protection/>
    </xf>
    <xf numFmtId="184" fontId="2" fillId="33" borderId="16" xfId="63" applyNumberFormat="1" applyFont="1" applyFill="1" applyBorder="1" applyAlignment="1">
      <alignment horizontal="center" vertical="center"/>
      <protection/>
    </xf>
    <xf numFmtId="184" fontId="2" fillId="33" borderId="17" xfId="63" applyNumberFormat="1" applyFont="1" applyFill="1" applyBorder="1" applyAlignment="1">
      <alignment horizontal="center" vertical="center"/>
      <protection/>
    </xf>
    <xf numFmtId="0" fontId="62" fillId="34" borderId="16" xfId="63" applyFont="1" applyFill="1" applyBorder="1" applyAlignment="1">
      <alignment horizontal="right" vertical="center"/>
      <protection/>
    </xf>
    <xf numFmtId="0" fontId="4" fillId="34" borderId="21" xfId="63" applyFont="1" applyFill="1" applyBorder="1" applyAlignment="1">
      <alignment horizontal="right" vertical="center"/>
      <protection/>
    </xf>
    <xf numFmtId="0" fontId="13" fillId="0" borderId="16" xfId="0" applyFont="1" applyFill="1" applyBorder="1" applyAlignment="1" applyProtection="1">
      <alignment horizontal="center"/>
      <protection locked="0"/>
    </xf>
    <xf numFmtId="0" fontId="13" fillId="0" borderId="21" xfId="0" applyFont="1" applyFill="1" applyBorder="1" applyAlignment="1" applyProtection="1">
      <alignment horizontal="left"/>
      <protection/>
    </xf>
    <xf numFmtId="0" fontId="13" fillId="0" borderId="21" xfId="0" applyFont="1" applyFill="1" applyBorder="1" applyAlignment="1" applyProtection="1">
      <alignment horizontal="center"/>
      <protection locked="0"/>
    </xf>
    <xf numFmtId="0" fontId="4" fillId="0" borderId="14" xfId="0" applyFont="1" applyBorder="1" applyAlignment="1" applyProtection="1">
      <alignment horizontal="center" vertical="center"/>
      <protection/>
    </xf>
    <xf numFmtId="0" fontId="3" fillId="0" borderId="14" xfId="0" applyFont="1" applyBorder="1" applyAlignment="1" applyProtection="1">
      <alignment horizontal="center" vertical="center"/>
      <protection/>
    </xf>
    <xf numFmtId="0" fontId="4" fillId="0" borderId="13" xfId="0" applyFont="1" applyBorder="1" applyAlignment="1" applyProtection="1">
      <alignment horizontal="center" vertical="center"/>
      <protection/>
    </xf>
    <xf numFmtId="184" fontId="2" fillId="33" borderId="15" xfId="0" applyNumberFormat="1" applyFont="1" applyFill="1" applyBorder="1" applyAlignment="1" applyProtection="1">
      <alignment horizontal="center" vertical="center"/>
      <protection/>
    </xf>
    <xf numFmtId="184" fontId="3" fillId="33" borderId="16" xfId="0" applyNumberFormat="1" applyFont="1" applyFill="1" applyBorder="1" applyAlignment="1" applyProtection="1">
      <alignment horizontal="center" vertical="center"/>
      <protection/>
    </xf>
    <xf numFmtId="184" fontId="3" fillId="33" borderId="17" xfId="0" applyNumberFormat="1" applyFont="1" applyFill="1" applyBorder="1" applyAlignment="1" applyProtection="1">
      <alignment horizontal="center" vertical="center"/>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 name="標準 2" xfId="63"/>
  </cellStyles>
  <dxfs count="12">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O105"/>
  <sheetViews>
    <sheetView view="pageBreakPreview" zoomScaleSheetLayoutView="100" zoomScalePageLayoutView="0" workbookViewId="0" topLeftCell="A1">
      <pane ySplit="3" topLeftCell="A69" activePane="bottomLeft" state="frozen"/>
      <selection pane="topLeft" activeCell="A1" sqref="A1"/>
      <selection pane="bottomLeft" activeCell="M31" sqref="M31"/>
    </sheetView>
  </sheetViews>
  <sheetFormatPr defaultColWidth="9.00390625" defaultRowHeight="15" customHeight="1"/>
  <cols>
    <col min="1" max="1" width="23.375" style="0" customWidth="1"/>
    <col min="2" max="3" width="6.75390625" style="0" bestFit="1" customWidth="1"/>
    <col min="4" max="4" width="5.00390625" style="0" bestFit="1" customWidth="1"/>
    <col min="5" max="5" width="7.25390625" style="0" bestFit="1" customWidth="1"/>
    <col min="6" max="6" width="8.375" style="0" bestFit="1" customWidth="1"/>
    <col min="7" max="7" width="8.50390625" style="0" bestFit="1" customWidth="1"/>
    <col min="8" max="8" width="18.375" style="0" customWidth="1"/>
  </cols>
  <sheetData>
    <row r="1" ht="15" customHeight="1">
      <c r="A1" s="1" t="s">
        <v>166</v>
      </c>
    </row>
    <row r="2" ht="13.5"/>
    <row r="3" spans="1:16" ht="25.5">
      <c r="A3" s="2" t="s">
        <v>0</v>
      </c>
      <c r="B3" s="3" t="s">
        <v>7</v>
      </c>
      <c r="C3" s="3" t="s">
        <v>8</v>
      </c>
      <c r="D3" s="3" t="s">
        <v>1</v>
      </c>
      <c r="E3" s="3" t="s">
        <v>2</v>
      </c>
      <c r="F3" s="3" t="s">
        <v>9</v>
      </c>
      <c r="G3" s="4" t="s">
        <v>54</v>
      </c>
      <c r="H3" s="5" t="s">
        <v>4</v>
      </c>
      <c r="I3" s="148" t="s">
        <v>6</v>
      </c>
      <c r="J3" s="149"/>
      <c r="K3" s="149"/>
      <c r="L3" s="149"/>
      <c r="M3" s="149"/>
      <c r="N3" s="149"/>
      <c r="O3" s="150"/>
      <c r="P3" s="6" t="s">
        <v>5</v>
      </c>
    </row>
    <row r="4" spans="1:16" ht="13.5">
      <c r="A4" s="7"/>
      <c r="B4" s="8" t="s">
        <v>3</v>
      </c>
      <c r="C4" s="8" t="s">
        <v>3</v>
      </c>
      <c r="D4" s="9"/>
      <c r="E4" s="9"/>
      <c r="F4" s="9" t="s">
        <v>10</v>
      </c>
      <c r="G4" s="9"/>
      <c r="H4" s="10"/>
      <c r="I4" s="11" t="s">
        <v>55</v>
      </c>
      <c r="J4" s="11" t="s">
        <v>56</v>
      </c>
      <c r="K4" s="11" t="s">
        <v>57</v>
      </c>
      <c r="L4" s="11" t="s">
        <v>58</v>
      </c>
      <c r="M4" s="11" t="s">
        <v>59</v>
      </c>
      <c r="N4" s="11" t="s">
        <v>60</v>
      </c>
      <c r="O4" s="11" t="s">
        <v>61</v>
      </c>
      <c r="P4" s="12"/>
    </row>
    <row r="5" spans="1:16" s="18" customFormat="1" ht="13.5">
      <c r="A5" s="13" t="s">
        <v>39</v>
      </c>
      <c r="B5" s="14">
        <v>10</v>
      </c>
      <c r="C5" s="14">
        <v>8</v>
      </c>
      <c r="D5" s="14" t="s">
        <v>17</v>
      </c>
      <c r="E5" s="15" t="s">
        <v>145</v>
      </c>
      <c r="F5" s="14">
        <v>4</v>
      </c>
      <c r="G5" s="15" t="s">
        <v>16</v>
      </c>
      <c r="H5" s="16" t="s">
        <v>158</v>
      </c>
      <c r="I5" s="17">
        <v>90</v>
      </c>
      <c r="J5" s="17">
        <v>0</v>
      </c>
      <c r="K5" s="17">
        <v>0</v>
      </c>
      <c r="L5" s="17">
        <v>0</v>
      </c>
      <c r="M5" s="17">
        <v>0</v>
      </c>
      <c r="N5" s="17">
        <v>0</v>
      </c>
      <c r="O5" s="17">
        <v>0</v>
      </c>
      <c r="P5" s="17">
        <f>SUM(I5:O5)</f>
        <v>90</v>
      </c>
    </row>
    <row r="6" spans="1:16" s="18" customFormat="1" ht="13.5">
      <c r="A6" s="13" t="s">
        <v>12</v>
      </c>
      <c r="B6" s="14">
        <v>4</v>
      </c>
      <c r="C6" s="14">
        <v>4</v>
      </c>
      <c r="D6" s="14">
        <v>1</v>
      </c>
      <c r="E6" s="15" t="s">
        <v>143</v>
      </c>
      <c r="F6" s="14">
        <v>2</v>
      </c>
      <c r="G6" s="15" t="s">
        <v>16</v>
      </c>
      <c r="H6" s="16" t="s">
        <v>158</v>
      </c>
      <c r="I6" s="17">
        <v>45</v>
      </c>
      <c r="J6" s="17">
        <v>0</v>
      </c>
      <c r="K6" s="17">
        <v>0</v>
      </c>
      <c r="L6" s="17">
        <v>0</v>
      </c>
      <c r="M6" s="17">
        <v>0</v>
      </c>
      <c r="N6" s="17">
        <v>0</v>
      </c>
      <c r="O6" s="17">
        <v>0</v>
      </c>
      <c r="P6" s="17">
        <f aca="true" t="shared" si="0" ref="P6:P17">SUM(I6:O6)</f>
        <v>45</v>
      </c>
    </row>
    <row r="7" spans="1:16" s="18" customFormat="1" ht="13.5">
      <c r="A7" s="13" t="s">
        <v>13</v>
      </c>
      <c r="B7" s="14">
        <v>2</v>
      </c>
      <c r="C7" s="14">
        <v>2</v>
      </c>
      <c r="D7" s="14">
        <v>1</v>
      </c>
      <c r="E7" s="15" t="s">
        <v>140</v>
      </c>
      <c r="F7" s="14">
        <v>1</v>
      </c>
      <c r="G7" s="15" t="s">
        <v>16</v>
      </c>
      <c r="H7" s="16" t="s">
        <v>158</v>
      </c>
      <c r="I7" s="17">
        <v>22.5</v>
      </c>
      <c r="J7" s="17">
        <v>0</v>
      </c>
      <c r="K7" s="17">
        <v>0</v>
      </c>
      <c r="L7" s="17">
        <v>0</v>
      </c>
      <c r="M7" s="17">
        <v>0</v>
      </c>
      <c r="N7" s="17">
        <v>0</v>
      </c>
      <c r="O7" s="17">
        <v>0</v>
      </c>
      <c r="P7" s="17">
        <f t="shared" si="0"/>
        <v>22.5</v>
      </c>
    </row>
    <row r="8" spans="1:16" s="18" customFormat="1" ht="13.5">
      <c r="A8" s="13" t="s">
        <v>40</v>
      </c>
      <c r="B8" s="14">
        <v>2</v>
      </c>
      <c r="C8" s="14">
        <v>2</v>
      </c>
      <c r="D8" s="14">
        <v>1</v>
      </c>
      <c r="E8" s="15" t="s">
        <v>140</v>
      </c>
      <c r="F8" s="14">
        <v>2</v>
      </c>
      <c r="G8" s="15" t="s">
        <v>16</v>
      </c>
      <c r="H8" s="16" t="s">
        <v>158</v>
      </c>
      <c r="I8" s="17">
        <v>45</v>
      </c>
      <c r="J8" s="17">
        <v>0</v>
      </c>
      <c r="K8" s="17">
        <v>0</v>
      </c>
      <c r="L8" s="17">
        <v>0</v>
      </c>
      <c r="M8" s="17">
        <v>0</v>
      </c>
      <c r="N8" s="17">
        <v>0</v>
      </c>
      <c r="O8" s="17">
        <v>0</v>
      </c>
      <c r="P8" s="17">
        <f t="shared" si="0"/>
        <v>45</v>
      </c>
    </row>
    <row r="9" spans="1:16" s="18" customFormat="1" ht="13.5">
      <c r="A9" s="13" t="s">
        <v>14</v>
      </c>
      <c r="B9" s="14">
        <v>4</v>
      </c>
      <c r="C9" s="14">
        <v>4</v>
      </c>
      <c r="D9" s="14">
        <v>1</v>
      </c>
      <c r="E9" s="15" t="s">
        <v>143</v>
      </c>
      <c r="F9" s="14">
        <v>2</v>
      </c>
      <c r="G9" s="15" t="s">
        <v>16</v>
      </c>
      <c r="H9" s="16" t="s">
        <v>158</v>
      </c>
      <c r="I9" s="17">
        <v>45</v>
      </c>
      <c r="J9" s="17">
        <v>0</v>
      </c>
      <c r="K9" s="17">
        <v>0</v>
      </c>
      <c r="L9" s="17">
        <v>0</v>
      </c>
      <c r="M9" s="17">
        <v>0</v>
      </c>
      <c r="N9" s="17">
        <v>0</v>
      </c>
      <c r="O9" s="17">
        <v>0</v>
      </c>
      <c r="P9" s="17">
        <f t="shared" si="0"/>
        <v>45</v>
      </c>
    </row>
    <row r="10" spans="1:16" ht="13.5">
      <c r="A10" s="39"/>
      <c r="B10" s="40">
        <f>SUM(B5:B9)</f>
        <v>22</v>
      </c>
      <c r="C10" s="40">
        <f>SUM(C5:C9)</f>
        <v>20</v>
      </c>
      <c r="D10" s="40"/>
      <c r="E10" s="40"/>
      <c r="F10" s="40">
        <f>SUM(F5:F9)</f>
        <v>11</v>
      </c>
      <c r="G10" s="151" t="s">
        <v>157</v>
      </c>
      <c r="H10" s="151"/>
      <c r="I10" s="41">
        <f>SUM(I5:I9)</f>
        <v>247.5</v>
      </c>
      <c r="J10" s="41">
        <f aca="true" t="shared" si="1" ref="J10:O10">SUM(J5:J9)</f>
        <v>0</v>
      </c>
      <c r="K10" s="41">
        <f t="shared" si="1"/>
        <v>0</v>
      </c>
      <c r="L10" s="41">
        <f t="shared" si="1"/>
        <v>0</v>
      </c>
      <c r="M10" s="41">
        <f t="shared" si="1"/>
        <v>0</v>
      </c>
      <c r="N10" s="41">
        <f t="shared" si="1"/>
        <v>0</v>
      </c>
      <c r="O10" s="41">
        <f t="shared" si="1"/>
        <v>0</v>
      </c>
      <c r="P10" s="41">
        <f>SUM(P5:P9)</f>
        <v>247.5</v>
      </c>
    </row>
    <row r="11" spans="1:16" s="18" customFormat="1" ht="13.5">
      <c r="A11" s="13" t="s">
        <v>153</v>
      </c>
      <c r="B11" s="14">
        <v>1</v>
      </c>
      <c r="C11" s="14">
        <v>1</v>
      </c>
      <c r="D11" s="14">
        <v>1</v>
      </c>
      <c r="E11" s="15" t="s">
        <v>154</v>
      </c>
      <c r="F11" s="14">
        <v>1</v>
      </c>
      <c r="G11" s="15" t="s">
        <v>16</v>
      </c>
      <c r="H11" s="16" t="s">
        <v>155</v>
      </c>
      <c r="I11" s="17">
        <v>0</v>
      </c>
      <c r="J11" s="17">
        <v>11.25</v>
      </c>
      <c r="K11" s="17">
        <v>11.25</v>
      </c>
      <c r="L11" s="17"/>
      <c r="M11" s="17">
        <v>0</v>
      </c>
      <c r="N11" s="17"/>
      <c r="O11" s="17">
        <v>0</v>
      </c>
      <c r="P11" s="17">
        <f t="shared" si="0"/>
        <v>22.5</v>
      </c>
    </row>
    <row r="12" spans="1:16" s="18" customFormat="1" ht="13.5">
      <c r="A12" s="13" t="s">
        <v>18</v>
      </c>
      <c r="B12" s="14">
        <v>2</v>
      </c>
      <c r="C12" s="14">
        <v>2</v>
      </c>
      <c r="D12" s="14">
        <v>1</v>
      </c>
      <c r="E12" s="14" t="s">
        <v>15</v>
      </c>
      <c r="F12" s="14">
        <v>1</v>
      </c>
      <c r="G12" s="15" t="s">
        <v>16</v>
      </c>
      <c r="H12" s="16" t="s">
        <v>155</v>
      </c>
      <c r="I12" s="17">
        <v>0</v>
      </c>
      <c r="J12" s="17">
        <v>0</v>
      </c>
      <c r="K12" s="17">
        <v>6.25</v>
      </c>
      <c r="L12" s="17">
        <v>6.25</v>
      </c>
      <c r="M12" s="17">
        <v>0</v>
      </c>
      <c r="N12" s="17">
        <v>10</v>
      </c>
      <c r="O12" s="17">
        <v>0</v>
      </c>
      <c r="P12" s="17">
        <f>SUM(I12:O12)</f>
        <v>22.5</v>
      </c>
    </row>
    <row r="13" spans="1:16" s="18" customFormat="1" ht="13.5">
      <c r="A13" s="13" t="s">
        <v>19</v>
      </c>
      <c r="B13" s="14" t="s">
        <v>15</v>
      </c>
      <c r="C13" s="14">
        <v>8</v>
      </c>
      <c r="D13" s="14" t="s">
        <v>22</v>
      </c>
      <c r="E13" s="14" t="s">
        <v>15</v>
      </c>
      <c r="F13" s="14">
        <v>4</v>
      </c>
      <c r="G13" s="15" t="s">
        <v>16</v>
      </c>
      <c r="H13" s="16" t="s">
        <v>155</v>
      </c>
      <c r="I13" s="17">
        <v>0</v>
      </c>
      <c r="J13" s="17">
        <v>0</v>
      </c>
      <c r="K13" s="17">
        <v>12</v>
      </c>
      <c r="L13" s="17">
        <v>69</v>
      </c>
      <c r="M13" s="17">
        <v>0</v>
      </c>
      <c r="N13" s="17">
        <v>9</v>
      </c>
      <c r="O13" s="17">
        <v>0</v>
      </c>
      <c r="P13" s="17">
        <f t="shared" si="0"/>
        <v>90</v>
      </c>
    </row>
    <row r="14" spans="1:16" s="18" customFormat="1" ht="13.5">
      <c r="A14" s="13" t="s">
        <v>20</v>
      </c>
      <c r="B14" s="14" t="s">
        <v>15</v>
      </c>
      <c r="C14" s="14">
        <v>5</v>
      </c>
      <c r="D14" s="14" t="s">
        <v>160</v>
      </c>
      <c r="E14" s="14" t="s">
        <v>15</v>
      </c>
      <c r="F14" s="14">
        <v>3</v>
      </c>
      <c r="G14" s="15" t="s">
        <v>16</v>
      </c>
      <c r="H14" s="16" t="s">
        <v>155</v>
      </c>
      <c r="I14" s="17">
        <v>0</v>
      </c>
      <c r="J14" s="17">
        <v>0</v>
      </c>
      <c r="K14" s="17">
        <v>9</v>
      </c>
      <c r="L14" s="17">
        <v>51.75</v>
      </c>
      <c r="M14" s="17">
        <v>0</v>
      </c>
      <c r="N14" s="17">
        <v>6.75</v>
      </c>
      <c r="O14" s="17">
        <v>0</v>
      </c>
      <c r="P14" s="17">
        <f t="shared" si="0"/>
        <v>67.5</v>
      </c>
    </row>
    <row r="15" spans="1:16" s="18" customFormat="1" ht="13.5">
      <c r="A15" s="13" t="s">
        <v>21</v>
      </c>
      <c r="B15" s="14" t="s">
        <v>15</v>
      </c>
      <c r="C15" s="14">
        <v>2</v>
      </c>
      <c r="D15" s="14">
        <v>1</v>
      </c>
      <c r="E15" s="14" t="s">
        <v>15</v>
      </c>
      <c r="F15" s="14">
        <v>1</v>
      </c>
      <c r="G15" s="15" t="s">
        <v>16</v>
      </c>
      <c r="H15" s="16" t="s">
        <v>155</v>
      </c>
      <c r="I15" s="17">
        <v>0</v>
      </c>
      <c r="J15" s="17">
        <v>0</v>
      </c>
      <c r="K15" s="17">
        <v>0</v>
      </c>
      <c r="L15" s="17">
        <v>0</v>
      </c>
      <c r="M15" s="17">
        <v>0</v>
      </c>
      <c r="N15" s="17">
        <v>2</v>
      </c>
      <c r="O15" s="17">
        <v>20.5</v>
      </c>
      <c r="P15" s="17">
        <f t="shared" si="0"/>
        <v>22.5</v>
      </c>
    </row>
    <row r="16" spans="1:16" s="18" customFormat="1" ht="13.5">
      <c r="A16" s="127" t="s">
        <v>163</v>
      </c>
      <c r="B16" s="14" t="s">
        <v>15</v>
      </c>
      <c r="C16" s="125">
        <v>2</v>
      </c>
      <c r="D16" s="14" t="s">
        <v>17</v>
      </c>
      <c r="E16" s="14" t="s">
        <v>15</v>
      </c>
      <c r="F16" s="14">
        <v>2</v>
      </c>
      <c r="G16" s="15" t="s">
        <v>16</v>
      </c>
      <c r="H16" s="16" t="s">
        <v>155</v>
      </c>
      <c r="I16" s="17">
        <v>0</v>
      </c>
      <c r="J16" s="17">
        <v>22.5</v>
      </c>
      <c r="K16" s="17">
        <v>0</v>
      </c>
      <c r="L16" s="17">
        <v>0</v>
      </c>
      <c r="M16" s="17">
        <v>0</v>
      </c>
      <c r="N16" s="17">
        <v>22.5</v>
      </c>
      <c r="O16" s="17">
        <v>0</v>
      </c>
      <c r="P16" s="17">
        <f t="shared" si="0"/>
        <v>45</v>
      </c>
    </row>
    <row r="17" spans="1:16" s="18" customFormat="1" ht="13.5">
      <c r="A17" s="13" t="s">
        <v>161</v>
      </c>
      <c r="B17" s="14" t="s">
        <v>15</v>
      </c>
      <c r="C17" s="14">
        <v>4</v>
      </c>
      <c r="D17" s="14" t="s">
        <v>17</v>
      </c>
      <c r="E17" s="14" t="s">
        <v>15</v>
      </c>
      <c r="F17" s="14">
        <v>2</v>
      </c>
      <c r="G17" s="15" t="s">
        <v>16</v>
      </c>
      <c r="H17" s="22" t="s">
        <v>156</v>
      </c>
      <c r="I17" s="17">
        <v>0</v>
      </c>
      <c r="J17" s="17">
        <v>36</v>
      </c>
      <c r="K17" s="17">
        <v>0</v>
      </c>
      <c r="L17" s="17">
        <v>0</v>
      </c>
      <c r="M17" s="17">
        <v>0</v>
      </c>
      <c r="N17" s="17">
        <v>0</v>
      </c>
      <c r="O17" s="17">
        <v>9</v>
      </c>
      <c r="P17" s="17">
        <f t="shared" si="0"/>
        <v>45</v>
      </c>
    </row>
    <row r="18" spans="1:16" ht="13.5">
      <c r="A18" s="19"/>
      <c r="B18" s="20">
        <v>30</v>
      </c>
      <c r="C18" s="126">
        <f>SUM(C11:C17)</f>
        <v>24</v>
      </c>
      <c r="D18" s="20"/>
      <c r="E18" s="20"/>
      <c r="F18" s="20">
        <v>14</v>
      </c>
      <c r="G18" s="146" t="s">
        <v>159</v>
      </c>
      <c r="H18" s="146"/>
      <c r="I18" s="21">
        <f>SUM(I11:I17)</f>
        <v>0</v>
      </c>
      <c r="J18" s="21">
        <f aca="true" t="shared" si="2" ref="J18:P18">SUM(J11:J17)</f>
        <v>69.75</v>
      </c>
      <c r="K18" s="21">
        <f t="shared" si="2"/>
        <v>38.5</v>
      </c>
      <c r="L18" s="21">
        <f t="shared" si="2"/>
        <v>127</v>
      </c>
      <c r="M18" s="21">
        <f t="shared" si="2"/>
        <v>0</v>
      </c>
      <c r="N18" s="21">
        <f t="shared" si="2"/>
        <v>50.25</v>
      </c>
      <c r="O18" s="21">
        <f t="shared" si="2"/>
        <v>29.5</v>
      </c>
      <c r="P18" s="21">
        <f t="shared" si="2"/>
        <v>315</v>
      </c>
    </row>
    <row r="19" spans="1:16" ht="13.5">
      <c r="A19" s="19"/>
      <c r="B19" s="20"/>
      <c r="C19" s="20">
        <v>8</v>
      </c>
      <c r="D19" s="20"/>
      <c r="E19" s="20"/>
      <c r="F19" s="20">
        <v>4</v>
      </c>
      <c r="G19" s="152" t="s">
        <v>62</v>
      </c>
      <c r="H19" s="152"/>
      <c r="I19" s="21"/>
      <c r="J19" s="21"/>
      <c r="K19" s="21"/>
      <c r="L19" s="21"/>
      <c r="M19" s="21"/>
      <c r="N19" s="21"/>
      <c r="O19" s="21"/>
      <c r="P19" s="21">
        <v>90</v>
      </c>
    </row>
    <row r="20" spans="1:16" s="18" customFormat="1" ht="13.5">
      <c r="A20" s="13" t="s">
        <v>75</v>
      </c>
      <c r="B20" s="14">
        <v>2</v>
      </c>
      <c r="C20" s="14">
        <v>2</v>
      </c>
      <c r="D20" s="14">
        <v>1</v>
      </c>
      <c r="E20" s="15" t="s">
        <v>138</v>
      </c>
      <c r="F20" s="14">
        <v>1</v>
      </c>
      <c r="G20" s="15" t="s">
        <v>16</v>
      </c>
      <c r="H20" s="16" t="s">
        <v>87</v>
      </c>
      <c r="I20" s="17">
        <v>0</v>
      </c>
      <c r="J20" s="17">
        <v>4.5</v>
      </c>
      <c r="K20" s="17">
        <v>0</v>
      </c>
      <c r="L20" s="17">
        <v>0</v>
      </c>
      <c r="M20" s="17">
        <v>0</v>
      </c>
      <c r="N20" s="17">
        <v>9</v>
      </c>
      <c r="O20" s="17">
        <v>9</v>
      </c>
      <c r="P20" s="17">
        <f>SUM(I20:O20)</f>
        <v>22.5</v>
      </c>
    </row>
    <row r="21" spans="1:16" s="18" customFormat="1" ht="13.5">
      <c r="A21" s="13" t="s">
        <v>76</v>
      </c>
      <c r="B21" s="14">
        <v>2</v>
      </c>
      <c r="C21" s="14">
        <v>2</v>
      </c>
      <c r="D21" s="14">
        <v>1</v>
      </c>
      <c r="E21" s="15" t="s">
        <v>138</v>
      </c>
      <c r="F21" s="14">
        <v>1</v>
      </c>
      <c r="G21" s="15" t="s">
        <v>16</v>
      </c>
      <c r="H21" s="16" t="s">
        <v>87</v>
      </c>
      <c r="I21" s="17">
        <v>0</v>
      </c>
      <c r="J21" s="17">
        <v>13.5</v>
      </c>
      <c r="K21" s="17">
        <v>4.5</v>
      </c>
      <c r="L21" s="17">
        <v>0</v>
      </c>
      <c r="M21" s="17">
        <v>0</v>
      </c>
      <c r="N21" s="17">
        <v>4.5</v>
      </c>
      <c r="O21" s="17">
        <v>0</v>
      </c>
      <c r="P21" s="17">
        <f aca="true" t="shared" si="3" ref="P21:P31">SUM(I21:O21)</f>
        <v>22.5</v>
      </c>
    </row>
    <row r="22" spans="1:16" s="18" customFormat="1" ht="13.5">
      <c r="A22" s="13" t="s">
        <v>77</v>
      </c>
      <c r="B22" s="14">
        <v>2</v>
      </c>
      <c r="C22" s="14">
        <v>2</v>
      </c>
      <c r="D22" s="14">
        <v>1</v>
      </c>
      <c r="E22" s="15" t="s">
        <v>138</v>
      </c>
      <c r="F22" s="14">
        <v>1</v>
      </c>
      <c r="G22" s="15" t="s">
        <v>16</v>
      </c>
      <c r="H22" s="16" t="s">
        <v>87</v>
      </c>
      <c r="I22" s="17">
        <v>15</v>
      </c>
      <c r="J22" s="17">
        <v>0</v>
      </c>
      <c r="K22" s="17">
        <v>0</v>
      </c>
      <c r="L22" s="17">
        <v>6</v>
      </c>
      <c r="M22" s="17">
        <v>0</v>
      </c>
      <c r="N22" s="17">
        <v>0</v>
      </c>
      <c r="O22" s="17">
        <v>1.5</v>
      </c>
      <c r="P22" s="17">
        <f t="shared" si="3"/>
        <v>22.5</v>
      </c>
    </row>
    <row r="23" spans="1:16" s="18" customFormat="1" ht="13.5">
      <c r="A23" s="13" t="s">
        <v>78</v>
      </c>
      <c r="B23" s="14">
        <v>2</v>
      </c>
      <c r="C23" s="14">
        <v>2</v>
      </c>
      <c r="D23" s="14">
        <v>1</v>
      </c>
      <c r="E23" s="15" t="s">
        <v>139</v>
      </c>
      <c r="F23" s="14">
        <v>1</v>
      </c>
      <c r="G23" s="15" t="s">
        <v>16</v>
      </c>
      <c r="H23" s="16" t="s">
        <v>87</v>
      </c>
      <c r="I23" s="17">
        <v>9.75</v>
      </c>
      <c r="J23" s="17">
        <v>0</v>
      </c>
      <c r="K23" s="17">
        <v>1.5</v>
      </c>
      <c r="L23" s="17">
        <v>1.5</v>
      </c>
      <c r="M23" s="17">
        <v>9.75</v>
      </c>
      <c r="N23" s="17">
        <v>0</v>
      </c>
      <c r="O23" s="17">
        <v>0</v>
      </c>
      <c r="P23" s="17">
        <f t="shared" si="3"/>
        <v>22.5</v>
      </c>
    </row>
    <row r="24" spans="1:16" s="18" customFormat="1" ht="13.5">
      <c r="A24" s="13" t="s">
        <v>79</v>
      </c>
      <c r="B24" s="14">
        <v>2</v>
      </c>
      <c r="C24" s="14">
        <v>2</v>
      </c>
      <c r="D24" s="14">
        <v>1</v>
      </c>
      <c r="E24" s="15" t="s">
        <v>139</v>
      </c>
      <c r="F24" s="14">
        <v>1</v>
      </c>
      <c r="G24" s="15" t="s">
        <v>16</v>
      </c>
      <c r="H24" s="16" t="s">
        <v>87</v>
      </c>
      <c r="I24" s="17">
        <v>0</v>
      </c>
      <c r="J24" s="17">
        <v>4.5</v>
      </c>
      <c r="K24" s="17">
        <v>10.5</v>
      </c>
      <c r="L24" s="17">
        <v>1.5</v>
      </c>
      <c r="M24" s="17">
        <v>1.5</v>
      </c>
      <c r="N24" s="17">
        <v>0</v>
      </c>
      <c r="O24" s="17">
        <v>4.5</v>
      </c>
      <c r="P24" s="17">
        <f t="shared" si="3"/>
        <v>22.5</v>
      </c>
    </row>
    <row r="25" spans="1:16" s="18" customFormat="1" ht="13.5">
      <c r="A25" s="13" t="s">
        <v>80</v>
      </c>
      <c r="B25" s="14">
        <v>4</v>
      </c>
      <c r="C25" s="14">
        <v>4</v>
      </c>
      <c r="D25" s="14">
        <v>1</v>
      </c>
      <c r="E25" s="15" t="s">
        <v>139</v>
      </c>
      <c r="F25" s="14">
        <v>2</v>
      </c>
      <c r="G25" s="15" t="s">
        <v>16</v>
      </c>
      <c r="H25" s="16" t="s">
        <v>87</v>
      </c>
      <c r="I25" s="17">
        <v>45</v>
      </c>
      <c r="J25" s="17">
        <v>0</v>
      </c>
      <c r="K25" s="17">
        <v>0</v>
      </c>
      <c r="L25" s="17">
        <v>0</v>
      </c>
      <c r="M25" s="17">
        <v>0</v>
      </c>
      <c r="N25" s="17">
        <v>0</v>
      </c>
      <c r="O25" s="17">
        <v>0</v>
      </c>
      <c r="P25" s="17">
        <f t="shared" si="3"/>
        <v>45</v>
      </c>
    </row>
    <row r="26" spans="1:16" s="18" customFormat="1" ht="13.5">
      <c r="A26" s="13" t="s">
        <v>85</v>
      </c>
      <c r="B26" s="14">
        <v>2</v>
      </c>
      <c r="C26" s="14">
        <v>2</v>
      </c>
      <c r="D26" s="14">
        <v>2</v>
      </c>
      <c r="E26" s="15" t="s">
        <v>138</v>
      </c>
      <c r="F26" s="14">
        <v>1</v>
      </c>
      <c r="G26" s="15" t="s">
        <v>16</v>
      </c>
      <c r="H26" s="16" t="s">
        <v>87</v>
      </c>
      <c r="I26" s="17">
        <v>1.5</v>
      </c>
      <c r="J26" s="17">
        <v>3</v>
      </c>
      <c r="K26" s="17">
        <v>3</v>
      </c>
      <c r="L26" s="17">
        <v>0</v>
      </c>
      <c r="M26" s="17">
        <v>3</v>
      </c>
      <c r="N26" s="17">
        <v>6</v>
      </c>
      <c r="O26" s="17">
        <v>6</v>
      </c>
      <c r="P26" s="17">
        <f>SUM(I26:O26)</f>
        <v>22.5</v>
      </c>
    </row>
    <row r="27" spans="1:16" s="18" customFormat="1" ht="13.5">
      <c r="A27" s="13" t="s">
        <v>83</v>
      </c>
      <c r="B27" s="14">
        <v>4</v>
      </c>
      <c r="C27" s="14">
        <v>4</v>
      </c>
      <c r="D27" s="14">
        <v>2</v>
      </c>
      <c r="E27" s="15" t="s">
        <v>138</v>
      </c>
      <c r="F27" s="14">
        <v>2</v>
      </c>
      <c r="G27" s="15" t="s">
        <v>16</v>
      </c>
      <c r="H27" s="16" t="s">
        <v>87</v>
      </c>
      <c r="I27" s="17">
        <v>33</v>
      </c>
      <c r="J27" s="17">
        <v>0</v>
      </c>
      <c r="K27" s="17">
        <v>0</v>
      </c>
      <c r="L27" s="17">
        <v>0</v>
      </c>
      <c r="M27" s="17">
        <v>12</v>
      </c>
      <c r="N27" s="17">
        <v>0</v>
      </c>
      <c r="O27" s="17">
        <v>0</v>
      </c>
      <c r="P27" s="17">
        <f>SUM(I27:O27)</f>
        <v>45</v>
      </c>
    </row>
    <row r="28" spans="1:16" s="18" customFormat="1" ht="13.5">
      <c r="A28" s="13" t="s">
        <v>81</v>
      </c>
      <c r="B28" s="14">
        <v>4</v>
      </c>
      <c r="C28" s="14">
        <v>4</v>
      </c>
      <c r="D28" s="14">
        <v>2</v>
      </c>
      <c r="E28" s="15" t="s">
        <v>138</v>
      </c>
      <c r="F28" s="14">
        <v>2</v>
      </c>
      <c r="G28" s="15" t="s">
        <v>16</v>
      </c>
      <c r="H28" s="16" t="s">
        <v>87</v>
      </c>
      <c r="I28" s="17">
        <v>19.5</v>
      </c>
      <c r="J28" s="17">
        <v>0</v>
      </c>
      <c r="K28" s="17">
        <v>3</v>
      </c>
      <c r="L28" s="17">
        <v>0</v>
      </c>
      <c r="M28" s="17">
        <v>19.5</v>
      </c>
      <c r="N28" s="17">
        <v>0</v>
      </c>
      <c r="O28" s="17">
        <v>3</v>
      </c>
      <c r="P28" s="17">
        <f t="shared" si="3"/>
        <v>45</v>
      </c>
    </row>
    <row r="29" spans="1:16" s="18" customFormat="1" ht="13.5">
      <c r="A29" s="13" t="s">
        <v>84</v>
      </c>
      <c r="B29" s="14">
        <v>4</v>
      </c>
      <c r="C29" s="14">
        <v>4</v>
      </c>
      <c r="D29" s="14">
        <v>2</v>
      </c>
      <c r="E29" s="15" t="s">
        <v>142</v>
      </c>
      <c r="F29" s="14">
        <v>2</v>
      </c>
      <c r="G29" s="15" t="s">
        <v>16</v>
      </c>
      <c r="H29" s="16" t="s">
        <v>87</v>
      </c>
      <c r="I29" s="17">
        <v>21</v>
      </c>
      <c r="J29" s="17">
        <v>0</v>
      </c>
      <c r="K29" s="17">
        <v>0</v>
      </c>
      <c r="L29" s="17">
        <v>3</v>
      </c>
      <c r="M29" s="17">
        <v>21</v>
      </c>
      <c r="N29" s="17">
        <v>0</v>
      </c>
      <c r="O29" s="17">
        <v>0</v>
      </c>
      <c r="P29" s="17">
        <f>SUM(I29:O29)</f>
        <v>45</v>
      </c>
    </row>
    <row r="30" spans="1:16" s="18" customFormat="1" ht="13.5">
      <c r="A30" s="13" t="s">
        <v>82</v>
      </c>
      <c r="B30" s="14">
        <v>4</v>
      </c>
      <c r="C30" s="14">
        <v>4</v>
      </c>
      <c r="D30" s="14">
        <v>2</v>
      </c>
      <c r="E30" s="15" t="s">
        <v>141</v>
      </c>
      <c r="F30" s="14">
        <v>2</v>
      </c>
      <c r="G30" s="15" t="s">
        <v>16</v>
      </c>
      <c r="H30" s="16" t="s">
        <v>87</v>
      </c>
      <c r="I30" s="17">
        <v>18</v>
      </c>
      <c r="J30" s="17">
        <v>0</v>
      </c>
      <c r="K30" s="17">
        <v>3</v>
      </c>
      <c r="L30" s="17">
        <v>0</v>
      </c>
      <c r="M30" s="17">
        <v>18</v>
      </c>
      <c r="N30" s="17">
        <v>3</v>
      </c>
      <c r="O30" s="17">
        <v>3</v>
      </c>
      <c r="P30" s="17">
        <f t="shared" si="3"/>
        <v>45</v>
      </c>
    </row>
    <row r="31" spans="1:16" s="18" customFormat="1" ht="13.5">
      <c r="A31" s="13" t="s">
        <v>86</v>
      </c>
      <c r="B31" s="14">
        <v>1</v>
      </c>
      <c r="C31" s="14">
        <v>1</v>
      </c>
      <c r="D31" s="14">
        <v>2</v>
      </c>
      <c r="E31" s="15" t="s">
        <v>139</v>
      </c>
      <c r="F31" s="14">
        <v>1</v>
      </c>
      <c r="G31" s="15" t="s">
        <v>16</v>
      </c>
      <c r="H31" s="16" t="s">
        <v>87</v>
      </c>
      <c r="I31" s="136">
        <v>1.5</v>
      </c>
      <c r="J31" s="136">
        <v>1.5</v>
      </c>
      <c r="K31" s="136">
        <v>1.5</v>
      </c>
      <c r="L31" s="128">
        <v>5</v>
      </c>
      <c r="M31" s="129">
        <v>3</v>
      </c>
      <c r="N31" s="128">
        <v>5</v>
      </c>
      <c r="O31" s="128">
        <v>5</v>
      </c>
      <c r="P31" s="17">
        <f t="shared" si="3"/>
        <v>22.5</v>
      </c>
    </row>
    <row r="32" spans="1:16" ht="13.5">
      <c r="A32" s="19"/>
      <c r="B32" s="20">
        <f>SUM(B20:B31)</f>
        <v>33</v>
      </c>
      <c r="C32" s="20">
        <f>SUM(C20:C31)</f>
        <v>33</v>
      </c>
      <c r="D32" s="20"/>
      <c r="E32" s="20"/>
      <c r="F32" s="20">
        <f>SUM(F20:F31)</f>
        <v>17</v>
      </c>
      <c r="G32" s="147" t="s">
        <v>63</v>
      </c>
      <c r="H32" s="147"/>
      <c r="I32" s="21">
        <f aca="true" t="shared" si="4" ref="I32:P32">SUM(I20:I31)</f>
        <v>164.25</v>
      </c>
      <c r="J32" s="21">
        <f t="shared" si="4"/>
        <v>27</v>
      </c>
      <c r="K32" s="21">
        <f t="shared" si="4"/>
        <v>27</v>
      </c>
      <c r="L32" s="21">
        <f t="shared" si="4"/>
        <v>17</v>
      </c>
      <c r="M32" s="21">
        <f t="shared" si="4"/>
        <v>87.75</v>
      </c>
      <c r="N32" s="21">
        <f t="shared" si="4"/>
        <v>27.5</v>
      </c>
      <c r="O32" s="21">
        <f t="shared" si="4"/>
        <v>32</v>
      </c>
      <c r="P32" s="21">
        <f t="shared" si="4"/>
        <v>382.5</v>
      </c>
    </row>
    <row r="33" spans="1:16" ht="13.5">
      <c r="A33" s="23" t="s">
        <v>25</v>
      </c>
      <c r="B33" s="24">
        <v>2</v>
      </c>
      <c r="C33" s="24">
        <v>2</v>
      </c>
      <c r="D33" s="24">
        <v>1</v>
      </c>
      <c r="E33" s="25" t="s">
        <v>138</v>
      </c>
      <c r="F33" s="24">
        <v>1</v>
      </c>
      <c r="G33" s="25" t="s">
        <v>11</v>
      </c>
      <c r="H33" s="26" t="s">
        <v>24</v>
      </c>
      <c r="I33" s="17">
        <v>22.5</v>
      </c>
      <c r="J33" s="17">
        <v>0</v>
      </c>
      <c r="K33" s="17">
        <v>0</v>
      </c>
      <c r="L33" s="17">
        <v>0</v>
      </c>
      <c r="M33" s="17">
        <v>0</v>
      </c>
      <c r="N33" s="17">
        <v>0</v>
      </c>
      <c r="O33" s="17">
        <v>0</v>
      </c>
      <c r="P33" s="27">
        <f>SUM(I33:O33)</f>
        <v>22.5</v>
      </c>
    </row>
    <row r="34" spans="1:16" ht="13.5">
      <c r="A34" s="23" t="s">
        <v>26</v>
      </c>
      <c r="B34" s="24">
        <v>2</v>
      </c>
      <c r="C34" s="24">
        <v>2</v>
      </c>
      <c r="D34" s="24">
        <v>1</v>
      </c>
      <c r="E34" s="25" t="s">
        <v>139</v>
      </c>
      <c r="F34" s="24">
        <v>1</v>
      </c>
      <c r="G34" s="25" t="s">
        <v>11</v>
      </c>
      <c r="H34" s="26" t="s">
        <v>24</v>
      </c>
      <c r="I34" s="17">
        <v>22.5</v>
      </c>
      <c r="J34" s="17">
        <v>0</v>
      </c>
      <c r="K34" s="17">
        <v>0</v>
      </c>
      <c r="L34" s="17">
        <v>0</v>
      </c>
      <c r="M34" s="17">
        <v>0</v>
      </c>
      <c r="N34" s="17">
        <v>0</v>
      </c>
      <c r="O34" s="17">
        <v>0</v>
      </c>
      <c r="P34" s="27">
        <f>SUM(I34:O34)</f>
        <v>22.5</v>
      </c>
    </row>
    <row r="35" spans="1:16" ht="13.5">
      <c r="A35" s="23" t="s">
        <v>121</v>
      </c>
      <c r="B35" s="24">
        <v>3</v>
      </c>
      <c r="C35" s="24">
        <v>3</v>
      </c>
      <c r="D35" s="24">
        <v>2</v>
      </c>
      <c r="E35" s="25" t="s">
        <v>138</v>
      </c>
      <c r="F35" s="24">
        <v>1.5</v>
      </c>
      <c r="G35" s="25" t="s">
        <v>11</v>
      </c>
      <c r="H35" s="26" t="s">
        <v>24</v>
      </c>
      <c r="I35" s="17">
        <v>33.75</v>
      </c>
      <c r="J35" s="17">
        <v>0</v>
      </c>
      <c r="K35" s="17">
        <v>0</v>
      </c>
      <c r="L35" s="17">
        <v>0</v>
      </c>
      <c r="M35" s="17">
        <v>0</v>
      </c>
      <c r="N35" s="17">
        <v>0</v>
      </c>
      <c r="O35" s="17">
        <v>0</v>
      </c>
      <c r="P35" s="27">
        <f>SUM(I35:O35)</f>
        <v>33.75</v>
      </c>
    </row>
    <row r="36" spans="1:16" ht="13.5">
      <c r="A36" s="23" t="s">
        <v>122</v>
      </c>
      <c r="B36" s="24">
        <v>4</v>
      </c>
      <c r="C36" s="24">
        <v>4</v>
      </c>
      <c r="D36" s="24">
        <v>2</v>
      </c>
      <c r="E36" s="25" t="s">
        <v>139</v>
      </c>
      <c r="F36" s="24">
        <v>2</v>
      </c>
      <c r="G36" s="25" t="s">
        <v>11</v>
      </c>
      <c r="H36" s="26" t="s">
        <v>24</v>
      </c>
      <c r="I36" s="17">
        <v>45</v>
      </c>
      <c r="J36" s="17">
        <v>0</v>
      </c>
      <c r="K36" s="17">
        <v>0</v>
      </c>
      <c r="L36" s="17">
        <v>0</v>
      </c>
      <c r="M36" s="17">
        <v>0</v>
      </c>
      <c r="N36" s="17">
        <v>0</v>
      </c>
      <c r="O36" s="17">
        <v>0</v>
      </c>
      <c r="P36" s="27">
        <f>SUM(I36:O36)</f>
        <v>45</v>
      </c>
    </row>
    <row r="37" spans="1:16" ht="13.5">
      <c r="A37" s="19"/>
      <c r="B37" s="20">
        <f>SUM(B33:B36)</f>
        <v>11</v>
      </c>
      <c r="C37" s="20">
        <v>4</v>
      </c>
      <c r="D37" s="20"/>
      <c r="E37" s="20"/>
      <c r="F37" s="20">
        <f>SUM(F33:F36)</f>
        <v>5.5</v>
      </c>
      <c r="G37" s="146" t="s">
        <v>73</v>
      </c>
      <c r="H37" s="146"/>
      <c r="I37" s="21">
        <f>SUM(I33:I36)</f>
        <v>123.75</v>
      </c>
      <c r="J37" s="21">
        <f aca="true" t="shared" si="5" ref="J37:P37">SUM(J33:J36)</f>
        <v>0</v>
      </c>
      <c r="K37" s="41">
        <f t="shared" si="5"/>
        <v>0</v>
      </c>
      <c r="L37" s="41">
        <f t="shared" si="5"/>
        <v>0</v>
      </c>
      <c r="M37" s="41">
        <f t="shared" si="5"/>
        <v>0</v>
      </c>
      <c r="N37" s="41">
        <f t="shared" si="5"/>
        <v>0</v>
      </c>
      <c r="O37" s="41">
        <f t="shared" si="5"/>
        <v>0</v>
      </c>
      <c r="P37" s="21">
        <f t="shared" si="5"/>
        <v>123.75</v>
      </c>
    </row>
    <row r="38" spans="1:16" ht="13.5">
      <c r="A38" s="28"/>
      <c r="B38" s="29"/>
      <c r="C38" s="29"/>
      <c r="D38" s="29"/>
      <c r="E38" s="29"/>
      <c r="F38" s="29"/>
      <c r="G38" s="145" t="s">
        <v>74</v>
      </c>
      <c r="H38" s="145"/>
      <c r="I38" s="30">
        <v>45</v>
      </c>
      <c r="J38" s="30">
        <v>0</v>
      </c>
      <c r="K38" s="30">
        <v>0</v>
      </c>
      <c r="L38" s="30">
        <v>0</v>
      </c>
      <c r="M38" s="30">
        <v>0</v>
      </c>
      <c r="N38" s="30">
        <v>0</v>
      </c>
      <c r="O38" s="30">
        <v>0</v>
      </c>
      <c r="P38" s="30">
        <f aca="true" t="shared" si="6" ref="P38:P43">SUM(I38:O38)</f>
        <v>45</v>
      </c>
    </row>
    <row r="39" spans="1:16" s="18" customFormat="1" ht="13.5">
      <c r="A39" s="13" t="s">
        <v>88</v>
      </c>
      <c r="B39" s="14">
        <v>2</v>
      </c>
      <c r="C39" s="123">
        <v>2</v>
      </c>
      <c r="D39" s="14">
        <v>2</v>
      </c>
      <c r="E39" s="15" t="s">
        <v>138</v>
      </c>
      <c r="F39" s="14">
        <v>1</v>
      </c>
      <c r="G39" s="15" t="s">
        <v>103</v>
      </c>
      <c r="H39" s="16" t="s">
        <v>104</v>
      </c>
      <c r="I39" s="17">
        <v>16.5</v>
      </c>
      <c r="J39" s="17">
        <v>0</v>
      </c>
      <c r="K39" s="17">
        <v>0</v>
      </c>
      <c r="L39" s="17">
        <v>0</v>
      </c>
      <c r="M39" s="17">
        <v>6</v>
      </c>
      <c r="N39" s="17">
        <v>0</v>
      </c>
      <c r="O39" s="17">
        <v>0</v>
      </c>
      <c r="P39" s="17">
        <f t="shared" si="6"/>
        <v>22.5</v>
      </c>
    </row>
    <row r="40" spans="1:16" s="18" customFormat="1" ht="13.5">
      <c r="A40" s="13" t="s">
        <v>91</v>
      </c>
      <c r="B40" s="14">
        <v>2</v>
      </c>
      <c r="C40" s="122">
        <v>2</v>
      </c>
      <c r="D40" s="14">
        <v>2</v>
      </c>
      <c r="E40" s="15" t="s">
        <v>141</v>
      </c>
      <c r="F40" s="14">
        <v>1</v>
      </c>
      <c r="G40" s="15" t="s">
        <v>103</v>
      </c>
      <c r="H40" s="16" t="s">
        <v>104</v>
      </c>
      <c r="I40" s="17">
        <v>6</v>
      </c>
      <c r="J40" s="17">
        <v>0</v>
      </c>
      <c r="K40" s="17">
        <v>1.5</v>
      </c>
      <c r="L40" s="17">
        <v>0</v>
      </c>
      <c r="M40" s="17">
        <v>13.5</v>
      </c>
      <c r="N40" s="17">
        <v>0</v>
      </c>
      <c r="O40" s="17">
        <v>1.5</v>
      </c>
      <c r="P40" s="17">
        <f t="shared" si="6"/>
        <v>22.5</v>
      </c>
    </row>
    <row r="41" spans="1:16" s="18" customFormat="1" ht="13.5">
      <c r="A41" s="13" t="s">
        <v>23</v>
      </c>
      <c r="B41" s="14">
        <v>2</v>
      </c>
      <c r="C41" s="122">
        <v>2</v>
      </c>
      <c r="D41" s="14">
        <v>2</v>
      </c>
      <c r="E41" s="15" t="s">
        <v>139</v>
      </c>
      <c r="F41" s="14">
        <v>1</v>
      </c>
      <c r="G41" s="15" t="s">
        <v>103</v>
      </c>
      <c r="H41" s="16" t="s">
        <v>104</v>
      </c>
      <c r="I41" s="17">
        <v>4.5</v>
      </c>
      <c r="J41" s="17">
        <v>9</v>
      </c>
      <c r="K41" s="17">
        <v>4.5</v>
      </c>
      <c r="L41" s="17">
        <v>0</v>
      </c>
      <c r="M41" s="17">
        <v>0</v>
      </c>
      <c r="N41" s="17">
        <v>4.5</v>
      </c>
      <c r="O41" s="17">
        <v>0</v>
      </c>
      <c r="P41" s="17">
        <f t="shared" si="6"/>
        <v>22.5</v>
      </c>
    </row>
    <row r="42" spans="1:16" s="18" customFormat="1" ht="13.5">
      <c r="A42" s="13" t="s">
        <v>93</v>
      </c>
      <c r="B42" s="14">
        <v>2</v>
      </c>
      <c r="C42" s="122">
        <v>2</v>
      </c>
      <c r="D42" s="14">
        <v>2</v>
      </c>
      <c r="E42" s="15" t="s">
        <v>139</v>
      </c>
      <c r="F42" s="14">
        <v>1</v>
      </c>
      <c r="G42" s="15" t="s">
        <v>103</v>
      </c>
      <c r="H42" s="16" t="s">
        <v>104</v>
      </c>
      <c r="I42" s="17">
        <v>6</v>
      </c>
      <c r="J42" s="17">
        <v>0</v>
      </c>
      <c r="K42" s="17">
        <v>1.5</v>
      </c>
      <c r="L42" s="17">
        <v>1.5</v>
      </c>
      <c r="M42" s="17">
        <v>12</v>
      </c>
      <c r="N42" s="17">
        <v>0</v>
      </c>
      <c r="O42" s="17">
        <v>1.5</v>
      </c>
      <c r="P42" s="17">
        <f t="shared" si="6"/>
        <v>22.5</v>
      </c>
    </row>
    <row r="43" spans="1:16" s="18" customFormat="1" ht="13.5">
      <c r="A43" s="13" t="s">
        <v>94</v>
      </c>
      <c r="B43" s="14">
        <v>1</v>
      </c>
      <c r="C43" s="122">
        <v>1</v>
      </c>
      <c r="D43" s="14">
        <v>2</v>
      </c>
      <c r="E43" s="15" t="s">
        <v>139</v>
      </c>
      <c r="F43" s="14">
        <v>1.5</v>
      </c>
      <c r="G43" s="15" t="s">
        <v>103</v>
      </c>
      <c r="H43" s="16" t="s">
        <v>104</v>
      </c>
      <c r="I43" s="17">
        <v>4.5</v>
      </c>
      <c r="J43" s="17">
        <v>0</v>
      </c>
      <c r="K43" s="17">
        <v>2.25</v>
      </c>
      <c r="L43" s="17">
        <v>9</v>
      </c>
      <c r="M43" s="17">
        <v>9</v>
      </c>
      <c r="N43" s="17">
        <v>9</v>
      </c>
      <c r="O43" s="17">
        <v>0</v>
      </c>
      <c r="P43" s="17">
        <f t="shared" si="6"/>
        <v>33.75</v>
      </c>
    </row>
    <row r="44" spans="1:16" s="18" customFormat="1" ht="13.5">
      <c r="A44" s="13" t="s">
        <v>89</v>
      </c>
      <c r="B44" s="14">
        <v>2</v>
      </c>
      <c r="C44" s="122">
        <v>2</v>
      </c>
      <c r="D44" s="14">
        <v>3</v>
      </c>
      <c r="E44" s="15" t="s">
        <v>138</v>
      </c>
      <c r="F44" s="14">
        <v>1</v>
      </c>
      <c r="G44" s="15" t="s">
        <v>103</v>
      </c>
      <c r="H44" s="16" t="s">
        <v>104</v>
      </c>
      <c r="I44" s="17">
        <v>10.5</v>
      </c>
      <c r="J44" s="17">
        <v>0</v>
      </c>
      <c r="K44" s="17">
        <v>0</v>
      </c>
      <c r="L44" s="17">
        <v>0</v>
      </c>
      <c r="M44" s="17">
        <v>10.5</v>
      </c>
      <c r="N44" s="17">
        <v>0</v>
      </c>
      <c r="O44" s="17">
        <v>1.5</v>
      </c>
      <c r="P44" s="17">
        <f aca="true" t="shared" si="7" ref="P44:P53">SUM(I44:O44)</f>
        <v>22.5</v>
      </c>
    </row>
    <row r="45" spans="1:16" s="18" customFormat="1" ht="13.5">
      <c r="A45" s="13" t="s">
        <v>90</v>
      </c>
      <c r="B45" s="14">
        <v>2</v>
      </c>
      <c r="C45" s="122">
        <v>2</v>
      </c>
      <c r="D45" s="14">
        <v>3</v>
      </c>
      <c r="E45" s="15" t="s">
        <v>138</v>
      </c>
      <c r="F45" s="14">
        <v>1</v>
      </c>
      <c r="G45" s="15" t="s">
        <v>103</v>
      </c>
      <c r="H45" s="16" t="s">
        <v>104</v>
      </c>
      <c r="I45" s="17">
        <v>3</v>
      </c>
      <c r="J45" s="17">
        <v>0</v>
      </c>
      <c r="K45" s="17">
        <v>3</v>
      </c>
      <c r="L45" s="17">
        <v>0</v>
      </c>
      <c r="M45" s="17">
        <v>13.5</v>
      </c>
      <c r="N45" s="17">
        <v>0</v>
      </c>
      <c r="O45" s="17">
        <v>3</v>
      </c>
      <c r="P45" s="17">
        <f t="shared" si="7"/>
        <v>22.5</v>
      </c>
    </row>
    <row r="46" spans="1:16" s="18" customFormat="1" ht="13.5">
      <c r="A46" s="13" t="s">
        <v>92</v>
      </c>
      <c r="B46" s="14">
        <v>2</v>
      </c>
      <c r="C46" s="122">
        <v>2</v>
      </c>
      <c r="D46" s="14">
        <v>3</v>
      </c>
      <c r="E46" s="15" t="s">
        <v>138</v>
      </c>
      <c r="F46" s="14">
        <v>1</v>
      </c>
      <c r="G46" s="15" t="s">
        <v>103</v>
      </c>
      <c r="H46" s="16" t="s">
        <v>104</v>
      </c>
      <c r="I46" s="17">
        <v>9.75</v>
      </c>
      <c r="J46" s="17">
        <v>0</v>
      </c>
      <c r="K46" s="17">
        <v>1.5</v>
      </c>
      <c r="L46" s="17">
        <v>0</v>
      </c>
      <c r="M46" s="17">
        <v>9.75</v>
      </c>
      <c r="N46" s="17">
        <v>0</v>
      </c>
      <c r="O46" s="17">
        <v>1.5</v>
      </c>
      <c r="P46" s="17">
        <f t="shared" si="7"/>
        <v>22.5</v>
      </c>
    </row>
    <row r="47" spans="1:16" s="18" customFormat="1" ht="13.5">
      <c r="A47" s="13" t="s">
        <v>95</v>
      </c>
      <c r="B47" s="14">
        <v>2</v>
      </c>
      <c r="C47" s="122">
        <v>2</v>
      </c>
      <c r="D47" s="14">
        <v>3</v>
      </c>
      <c r="E47" s="15" t="s">
        <v>138</v>
      </c>
      <c r="F47" s="14">
        <v>1</v>
      </c>
      <c r="G47" s="15" t="s">
        <v>103</v>
      </c>
      <c r="H47" s="16" t="s">
        <v>104</v>
      </c>
      <c r="I47" s="17">
        <v>4.5</v>
      </c>
      <c r="J47" s="17">
        <v>0</v>
      </c>
      <c r="K47" s="17">
        <v>4.5</v>
      </c>
      <c r="L47" s="17">
        <v>4.5</v>
      </c>
      <c r="M47" s="17">
        <v>9</v>
      </c>
      <c r="N47" s="17">
        <v>0</v>
      </c>
      <c r="O47" s="17">
        <v>0</v>
      </c>
      <c r="P47" s="17">
        <f t="shared" si="7"/>
        <v>22.5</v>
      </c>
    </row>
    <row r="48" spans="1:16" s="18" customFormat="1" ht="13.5">
      <c r="A48" s="13" t="s">
        <v>98</v>
      </c>
      <c r="B48" s="14">
        <v>1</v>
      </c>
      <c r="C48" s="122">
        <v>1</v>
      </c>
      <c r="D48" s="14">
        <v>3</v>
      </c>
      <c r="E48" s="15" t="s">
        <v>138</v>
      </c>
      <c r="F48" s="14">
        <v>1</v>
      </c>
      <c r="G48" s="15" t="s">
        <v>103</v>
      </c>
      <c r="H48" s="16" t="s">
        <v>104</v>
      </c>
      <c r="I48" s="17">
        <v>0</v>
      </c>
      <c r="J48" s="17">
        <v>0</v>
      </c>
      <c r="K48" s="17">
        <v>0</v>
      </c>
      <c r="L48" s="17">
        <v>22.5</v>
      </c>
      <c r="M48" s="17">
        <v>0</v>
      </c>
      <c r="N48" s="17">
        <v>0</v>
      </c>
      <c r="O48" s="17">
        <v>0</v>
      </c>
      <c r="P48" s="17">
        <f>SUM(I48:O48)</f>
        <v>22.5</v>
      </c>
    </row>
    <row r="49" spans="1:16" s="18" customFormat="1" ht="13.5">
      <c r="A49" s="13" t="s">
        <v>96</v>
      </c>
      <c r="B49" s="14">
        <v>1</v>
      </c>
      <c r="C49" s="122">
        <v>1</v>
      </c>
      <c r="D49" s="14">
        <v>3</v>
      </c>
      <c r="E49" s="15" t="s">
        <v>138</v>
      </c>
      <c r="F49" s="14">
        <v>1.5</v>
      </c>
      <c r="G49" s="15" t="s">
        <v>103</v>
      </c>
      <c r="H49" s="16" t="s">
        <v>104</v>
      </c>
      <c r="I49" s="17">
        <v>4.5</v>
      </c>
      <c r="J49" s="17">
        <v>0</v>
      </c>
      <c r="K49" s="17">
        <v>0</v>
      </c>
      <c r="L49" s="17">
        <v>12.375</v>
      </c>
      <c r="M49" s="17">
        <v>4.5</v>
      </c>
      <c r="N49" s="17">
        <v>12.375</v>
      </c>
      <c r="O49" s="17">
        <v>0</v>
      </c>
      <c r="P49" s="17">
        <f t="shared" si="7"/>
        <v>33.75</v>
      </c>
    </row>
    <row r="50" spans="1:16" s="18" customFormat="1" ht="13.5">
      <c r="A50" s="13" t="s">
        <v>97</v>
      </c>
      <c r="B50" s="14">
        <v>1</v>
      </c>
      <c r="C50" s="122">
        <v>1</v>
      </c>
      <c r="D50" s="14">
        <v>3</v>
      </c>
      <c r="E50" s="15" t="s">
        <v>138</v>
      </c>
      <c r="F50" s="14">
        <v>1.5</v>
      </c>
      <c r="G50" s="15" t="s">
        <v>103</v>
      </c>
      <c r="H50" s="16" t="s">
        <v>104</v>
      </c>
      <c r="I50" s="17">
        <v>4.5</v>
      </c>
      <c r="J50" s="17">
        <v>0</v>
      </c>
      <c r="K50" s="17">
        <v>2.25</v>
      </c>
      <c r="L50" s="17">
        <v>9</v>
      </c>
      <c r="M50" s="17">
        <v>4.5</v>
      </c>
      <c r="N50" s="17">
        <v>9</v>
      </c>
      <c r="O50" s="17">
        <v>4.5</v>
      </c>
      <c r="P50" s="17">
        <f t="shared" si="7"/>
        <v>33.75</v>
      </c>
    </row>
    <row r="51" spans="1:16" s="18" customFormat="1" ht="13.5">
      <c r="A51" s="13" t="s">
        <v>99</v>
      </c>
      <c r="B51" s="14">
        <v>1</v>
      </c>
      <c r="C51" s="122">
        <v>1</v>
      </c>
      <c r="D51" s="14">
        <v>3</v>
      </c>
      <c r="E51" s="15" t="s">
        <v>139</v>
      </c>
      <c r="F51" s="14">
        <v>1</v>
      </c>
      <c r="G51" s="15" t="s">
        <v>103</v>
      </c>
      <c r="H51" s="16" t="s">
        <v>104</v>
      </c>
      <c r="I51" s="17">
        <v>0</v>
      </c>
      <c r="J51" s="17">
        <v>0</v>
      </c>
      <c r="K51" s="17">
        <v>0</v>
      </c>
      <c r="L51" s="17">
        <v>22.5</v>
      </c>
      <c r="M51" s="17">
        <v>0</v>
      </c>
      <c r="N51" s="17">
        <v>0</v>
      </c>
      <c r="O51" s="17">
        <v>0</v>
      </c>
      <c r="P51" s="17">
        <f>SUM(I51:O51)</f>
        <v>22.5</v>
      </c>
    </row>
    <row r="52" spans="1:16" s="18" customFormat="1" ht="13.5">
      <c r="A52" s="13" t="s">
        <v>100</v>
      </c>
      <c r="B52" s="14">
        <v>1</v>
      </c>
      <c r="C52" s="122">
        <v>1</v>
      </c>
      <c r="D52" s="14">
        <v>3</v>
      </c>
      <c r="E52" s="15" t="s">
        <v>139</v>
      </c>
      <c r="F52" s="14">
        <v>1.5</v>
      </c>
      <c r="G52" s="15" t="s">
        <v>103</v>
      </c>
      <c r="H52" s="16" t="s">
        <v>104</v>
      </c>
      <c r="I52" s="17">
        <v>3.75</v>
      </c>
      <c r="J52" s="17">
        <v>0</v>
      </c>
      <c r="K52" s="17">
        <v>1.5</v>
      </c>
      <c r="L52" s="17">
        <v>9</v>
      </c>
      <c r="M52" s="17">
        <v>9</v>
      </c>
      <c r="N52" s="17">
        <v>9</v>
      </c>
      <c r="O52" s="17">
        <v>1.5</v>
      </c>
      <c r="P52" s="17">
        <f t="shared" si="7"/>
        <v>33.75</v>
      </c>
    </row>
    <row r="53" spans="1:16" s="18" customFormat="1" ht="13.5">
      <c r="A53" s="13" t="s">
        <v>101</v>
      </c>
      <c r="B53" s="14">
        <v>5</v>
      </c>
      <c r="C53" s="122">
        <v>5</v>
      </c>
      <c r="D53" s="14">
        <v>4</v>
      </c>
      <c r="E53" s="15" t="s">
        <v>138</v>
      </c>
      <c r="F53" s="14">
        <v>3.75</v>
      </c>
      <c r="G53" s="15" t="s">
        <v>103</v>
      </c>
      <c r="H53" s="16" t="s">
        <v>104</v>
      </c>
      <c r="I53" s="17">
        <v>12</v>
      </c>
      <c r="J53" s="17">
        <v>6</v>
      </c>
      <c r="K53" s="17">
        <v>6</v>
      </c>
      <c r="L53" s="17">
        <v>12</v>
      </c>
      <c r="M53" s="17">
        <v>30.375</v>
      </c>
      <c r="N53" s="17">
        <v>6</v>
      </c>
      <c r="O53" s="17">
        <v>12</v>
      </c>
      <c r="P53" s="17">
        <f t="shared" si="7"/>
        <v>84.375</v>
      </c>
    </row>
    <row r="54" spans="1:20" s="18" customFormat="1" ht="13.5">
      <c r="A54" s="13" t="s">
        <v>102</v>
      </c>
      <c r="B54" s="14">
        <v>5</v>
      </c>
      <c r="C54" s="122">
        <v>5</v>
      </c>
      <c r="D54" s="14">
        <v>4</v>
      </c>
      <c r="E54" s="15" t="s">
        <v>139</v>
      </c>
      <c r="F54" s="14">
        <v>3.75</v>
      </c>
      <c r="G54" s="15" t="s">
        <v>103</v>
      </c>
      <c r="H54" s="16" t="s">
        <v>104</v>
      </c>
      <c r="I54" s="17">
        <v>12</v>
      </c>
      <c r="J54" s="17">
        <v>6</v>
      </c>
      <c r="K54" s="17">
        <v>6</v>
      </c>
      <c r="L54" s="17">
        <v>12</v>
      </c>
      <c r="M54" s="17">
        <v>30.375</v>
      </c>
      <c r="N54" s="17">
        <v>6</v>
      </c>
      <c r="O54" s="17">
        <v>12</v>
      </c>
      <c r="P54" s="17">
        <f>SUM(I54:O54)</f>
        <v>84.375</v>
      </c>
      <c r="S54"/>
      <c r="T54"/>
    </row>
    <row r="55" spans="1:41" ht="15">
      <c r="A55" s="19"/>
      <c r="B55" s="20">
        <f>SUM(B39:B54)</f>
        <v>32</v>
      </c>
      <c r="C55" s="52">
        <f>SUM(C39:C54)</f>
        <v>32</v>
      </c>
      <c r="D55" s="20"/>
      <c r="E55" s="20"/>
      <c r="F55" s="52">
        <f>SUM(F39:F54)</f>
        <v>23.5</v>
      </c>
      <c r="G55" s="146" t="s">
        <v>64</v>
      </c>
      <c r="H55" s="146"/>
      <c r="I55" s="21">
        <f aca="true" t="shared" si="8" ref="I55:P55">SUM(I39:I54)</f>
        <v>102</v>
      </c>
      <c r="J55" s="21">
        <f t="shared" si="8"/>
        <v>21</v>
      </c>
      <c r="K55" s="21">
        <f t="shared" si="8"/>
        <v>34.5</v>
      </c>
      <c r="L55" s="21">
        <f t="shared" si="8"/>
        <v>114.375</v>
      </c>
      <c r="M55" s="21">
        <f t="shared" si="8"/>
        <v>162</v>
      </c>
      <c r="N55" s="21">
        <f t="shared" si="8"/>
        <v>55.875</v>
      </c>
      <c r="O55" s="21">
        <f t="shared" si="8"/>
        <v>39</v>
      </c>
      <c r="P55" s="21">
        <f t="shared" si="8"/>
        <v>528.75</v>
      </c>
      <c r="R55" s="18"/>
      <c r="S55" s="103"/>
      <c r="T55" s="103"/>
      <c r="U55" s="103" t="s">
        <v>146</v>
      </c>
      <c r="V55" s="103" t="s">
        <v>147</v>
      </c>
      <c r="W55" s="103" t="s">
        <v>148</v>
      </c>
      <c r="X55" s="18"/>
      <c r="Y55" s="18"/>
      <c r="Z55" s="18"/>
      <c r="AA55" s="18"/>
      <c r="AB55" s="18"/>
      <c r="AC55" s="18"/>
      <c r="AD55" s="18"/>
      <c r="AE55" s="18"/>
      <c r="AF55" s="18"/>
      <c r="AG55" s="18"/>
      <c r="AH55" s="18"/>
      <c r="AI55" s="18"/>
      <c r="AJ55" s="18"/>
      <c r="AK55" s="18"/>
      <c r="AL55" s="18"/>
      <c r="AM55" s="18"/>
      <c r="AN55" s="18"/>
      <c r="AO55" s="18"/>
    </row>
    <row r="56" spans="1:41" ht="15">
      <c r="A56" s="53" t="s">
        <v>135</v>
      </c>
      <c r="B56" s="122">
        <v>1</v>
      </c>
      <c r="C56" s="122">
        <v>1</v>
      </c>
      <c r="D56" s="14">
        <v>2</v>
      </c>
      <c r="E56" s="14" t="s">
        <v>138</v>
      </c>
      <c r="F56" s="14">
        <v>1</v>
      </c>
      <c r="G56" s="15" t="s">
        <v>119</v>
      </c>
      <c r="H56" s="15" t="s">
        <v>104</v>
      </c>
      <c r="I56" s="17">
        <v>12</v>
      </c>
      <c r="J56" s="17">
        <v>0</v>
      </c>
      <c r="K56" s="17">
        <v>0</v>
      </c>
      <c r="L56" s="17">
        <v>3</v>
      </c>
      <c r="M56" s="17">
        <v>4.5</v>
      </c>
      <c r="N56" s="17">
        <v>3</v>
      </c>
      <c r="O56" s="17">
        <v>0</v>
      </c>
      <c r="P56" s="17">
        <f aca="true" t="shared" si="9" ref="P56:P72">SUM(I56:O56)</f>
        <v>22.5</v>
      </c>
      <c r="R56" s="18"/>
      <c r="S56" s="104">
        <f aca="true" t="shared" si="10" ref="S56:S72">C56</f>
        <v>1</v>
      </c>
      <c r="T56" s="17">
        <v>0</v>
      </c>
      <c r="U56" s="105">
        <v>0</v>
      </c>
      <c r="V56" s="103">
        <f aca="true" t="shared" si="11" ref="V56:V72">IF(U56=1,S56,0)</f>
        <v>0</v>
      </c>
      <c r="W56" s="103">
        <f aca="true" t="shared" si="12" ref="W56:W72">IF(U56=1,T56,0)</f>
        <v>0</v>
      </c>
      <c r="X56" s="18"/>
      <c r="Y56" s="18"/>
      <c r="Z56" s="18"/>
      <c r="AA56" s="18"/>
      <c r="AB56" s="18"/>
      <c r="AC56" s="18"/>
      <c r="AD56" s="18"/>
      <c r="AE56" s="18"/>
      <c r="AF56" s="18"/>
      <c r="AG56" s="18"/>
      <c r="AH56" s="18"/>
      <c r="AI56" s="18"/>
      <c r="AJ56" s="18"/>
      <c r="AK56" s="18"/>
      <c r="AL56" s="18"/>
      <c r="AM56" s="18"/>
      <c r="AN56" s="18"/>
      <c r="AO56" s="18"/>
    </row>
    <row r="57" spans="1:41" ht="15">
      <c r="A57" s="53" t="s">
        <v>136</v>
      </c>
      <c r="B57" s="122">
        <v>2</v>
      </c>
      <c r="C57" s="122">
        <v>2</v>
      </c>
      <c r="D57" s="14">
        <v>2</v>
      </c>
      <c r="E57" s="14" t="s">
        <v>139</v>
      </c>
      <c r="F57" s="14">
        <v>1</v>
      </c>
      <c r="G57" s="15" t="s">
        <v>119</v>
      </c>
      <c r="H57" s="15" t="s">
        <v>104</v>
      </c>
      <c r="I57" s="17">
        <v>16.5</v>
      </c>
      <c r="J57" s="17">
        <v>0</v>
      </c>
      <c r="K57" s="17">
        <v>0</v>
      </c>
      <c r="L57" s="17">
        <v>0</v>
      </c>
      <c r="M57" s="17">
        <v>6</v>
      </c>
      <c r="N57" s="17">
        <v>0</v>
      </c>
      <c r="O57" s="17">
        <v>0</v>
      </c>
      <c r="P57" s="17">
        <f t="shared" si="9"/>
        <v>22.5</v>
      </c>
      <c r="R57" s="18"/>
      <c r="S57" s="104">
        <f t="shared" si="10"/>
        <v>2</v>
      </c>
      <c r="T57" s="17">
        <v>0</v>
      </c>
      <c r="U57" s="105">
        <v>1</v>
      </c>
      <c r="V57" s="103">
        <f t="shared" si="11"/>
        <v>2</v>
      </c>
      <c r="W57" s="103">
        <f t="shared" si="12"/>
        <v>0</v>
      </c>
      <c r="X57" s="18"/>
      <c r="Y57" s="18"/>
      <c r="Z57" s="18"/>
      <c r="AA57" s="18"/>
      <c r="AB57" s="18"/>
      <c r="AC57" s="18"/>
      <c r="AD57" s="18"/>
      <c r="AE57" s="18"/>
      <c r="AF57" s="18"/>
      <c r="AG57" s="18"/>
      <c r="AH57" s="18"/>
      <c r="AI57" s="18"/>
      <c r="AJ57" s="18"/>
      <c r="AK57" s="18"/>
      <c r="AL57" s="18"/>
      <c r="AM57" s="18"/>
      <c r="AN57" s="18"/>
      <c r="AO57" s="18"/>
    </row>
    <row r="58" spans="1:41" ht="15">
      <c r="A58" s="53" t="s">
        <v>134</v>
      </c>
      <c r="B58" s="122">
        <v>2</v>
      </c>
      <c r="C58" s="122">
        <v>2</v>
      </c>
      <c r="D58" s="14">
        <v>3</v>
      </c>
      <c r="E58" s="14" t="s">
        <v>138</v>
      </c>
      <c r="F58" s="14">
        <v>1</v>
      </c>
      <c r="G58" s="15" t="s">
        <v>119</v>
      </c>
      <c r="H58" s="15" t="s">
        <v>104</v>
      </c>
      <c r="I58" s="17">
        <v>4.5</v>
      </c>
      <c r="J58" s="17">
        <v>4.5</v>
      </c>
      <c r="K58" s="17">
        <v>4.5</v>
      </c>
      <c r="L58" s="17">
        <v>1.5</v>
      </c>
      <c r="M58" s="17">
        <v>4.5</v>
      </c>
      <c r="N58" s="17">
        <v>1.5</v>
      </c>
      <c r="O58" s="17">
        <v>1.5</v>
      </c>
      <c r="P58" s="17">
        <f t="shared" si="9"/>
        <v>22.5</v>
      </c>
      <c r="R58" s="18"/>
      <c r="S58" s="104">
        <f t="shared" si="10"/>
        <v>2</v>
      </c>
      <c r="T58" s="17">
        <v>1.5</v>
      </c>
      <c r="U58" s="105">
        <v>1</v>
      </c>
      <c r="V58" s="103">
        <f t="shared" si="11"/>
        <v>2</v>
      </c>
      <c r="W58" s="103">
        <f t="shared" si="12"/>
        <v>1.5</v>
      </c>
      <c r="X58" s="18"/>
      <c r="Y58" s="18"/>
      <c r="Z58" s="18"/>
      <c r="AA58" s="18"/>
      <c r="AB58" s="18"/>
      <c r="AC58" s="18"/>
      <c r="AD58" s="18"/>
      <c r="AE58" s="18"/>
      <c r="AF58" s="18"/>
      <c r="AG58" s="18"/>
      <c r="AH58" s="18"/>
      <c r="AI58" s="18"/>
      <c r="AJ58" s="18"/>
      <c r="AK58" s="18"/>
      <c r="AL58" s="18"/>
      <c r="AM58" s="18"/>
      <c r="AN58" s="18"/>
      <c r="AO58" s="18"/>
    </row>
    <row r="59" spans="1:41" ht="15">
      <c r="A59" s="53" t="s">
        <v>27</v>
      </c>
      <c r="B59" s="122">
        <v>2.5</v>
      </c>
      <c r="C59" s="122">
        <v>2.5</v>
      </c>
      <c r="D59" s="14">
        <v>3</v>
      </c>
      <c r="E59" s="14" t="s">
        <v>138</v>
      </c>
      <c r="F59" s="14">
        <v>1.5</v>
      </c>
      <c r="G59" s="15" t="s">
        <v>119</v>
      </c>
      <c r="H59" s="15" t="s">
        <v>104</v>
      </c>
      <c r="I59" s="17">
        <v>7.5</v>
      </c>
      <c r="J59" s="17">
        <v>0</v>
      </c>
      <c r="K59" s="17">
        <v>0</v>
      </c>
      <c r="L59" s="17">
        <v>0</v>
      </c>
      <c r="M59" s="17">
        <v>18.75</v>
      </c>
      <c r="N59" s="17">
        <v>7.5</v>
      </c>
      <c r="O59" s="17">
        <v>0</v>
      </c>
      <c r="P59" s="17">
        <f t="shared" si="9"/>
        <v>33.75</v>
      </c>
      <c r="R59" s="18"/>
      <c r="S59" s="104">
        <f t="shared" si="10"/>
        <v>2.5</v>
      </c>
      <c r="T59" s="17">
        <v>0</v>
      </c>
      <c r="U59" s="105">
        <v>0</v>
      </c>
      <c r="V59" s="103">
        <f t="shared" si="11"/>
        <v>0</v>
      </c>
      <c r="W59" s="103">
        <f t="shared" si="12"/>
        <v>0</v>
      </c>
      <c r="X59" s="18"/>
      <c r="Y59" s="18"/>
      <c r="Z59" s="18"/>
      <c r="AA59" s="18"/>
      <c r="AB59" s="18"/>
      <c r="AC59" s="18"/>
      <c r="AD59" s="18"/>
      <c r="AE59" s="18"/>
      <c r="AF59" s="18"/>
      <c r="AG59" s="18"/>
      <c r="AH59" s="18"/>
      <c r="AI59" s="18"/>
      <c r="AJ59" s="18"/>
      <c r="AK59" s="18"/>
      <c r="AL59" s="18"/>
      <c r="AM59" s="18"/>
      <c r="AN59" s="18"/>
      <c r="AO59" s="18"/>
    </row>
    <row r="60" spans="1:41" ht="15">
      <c r="A60" s="53" t="s">
        <v>125</v>
      </c>
      <c r="B60" s="122">
        <v>2</v>
      </c>
      <c r="C60" s="122">
        <v>2</v>
      </c>
      <c r="D60" s="14">
        <v>3</v>
      </c>
      <c r="E60" s="14" t="s">
        <v>138</v>
      </c>
      <c r="F60" s="14">
        <v>1</v>
      </c>
      <c r="G60" s="15" t="s">
        <v>119</v>
      </c>
      <c r="H60" s="15" t="s">
        <v>104</v>
      </c>
      <c r="I60" s="17">
        <v>4.5</v>
      </c>
      <c r="J60" s="17">
        <v>0</v>
      </c>
      <c r="K60" s="17">
        <v>4.5</v>
      </c>
      <c r="L60" s="17">
        <v>1.5</v>
      </c>
      <c r="M60" s="17">
        <v>12</v>
      </c>
      <c r="N60" s="17">
        <v>0</v>
      </c>
      <c r="O60" s="17">
        <v>0</v>
      </c>
      <c r="P60" s="17">
        <f t="shared" si="9"/>
        <v>22.5</v>
      </c>
      <c r="R60" s="18"/>
      <c r="S60" s="104">
        <f t="shared" si="10"/>
        <v>2</v>
      </c>
      <c r="T60" s="17">
        <v>0</v>
      </c>
      <c r="U60" s="105">
        <v>0</v>
      </c>
      <c r="V60" s="103">
        <f t="shared" si="11"/>
        <v>0</v>
      </c>
      <c r="W60" s="103">
        <f t="shared" si="12"/>
        <v>0</v>
      </c>
      <c r="X60" s="18"/>
      <c r="Y60" s="18"/>
      <c r="Z60" s="18"/>
      <c r="AA60" s="18"/>
      <c r="AB60" s="18"/>
      <c r="AC60" s="18"/>
      <c r="AD60" s="18"/>
      <c r="AE60" s="18"/>
      <c r="AF60" s="18"/>
      <c r="AG60" s="18"/>
      <c r="AH60" s="18"/>
      <c r="AI60" s="18"/>
      <c r="AJ60" s="18"/>
      <c r="AK60" s="18"/>
      <c r="AL60" s="18"/>
      <c r="AM60" s="18"/>
      <c r="AN60" s="18"/>
      <c r="AO60" s="18"/>
    </row>
    <row r="61" spans="1:41" ht="15">
      <c r="A61" s="53" t="s">
        <v>127</v>
      </c>
      <c r="B61" s="122">
        <v>2</v>
      </c>
      <c r="C61" s="122">
        <v>2</v>
      </c>
      <c r="D61" s="14">
        <v>3</v>
      </c>
      <c r="E61" s="14" t="s">
        <v>138</v>
      </c>
      <c r="F61" s="14">
        <v>1</v>
      </c>
      <c r="G61" s="15" t="s">
        <v>119</v>
      </c>
      <c r="H61" s="15" t="s">
        <v>104</v>
      </c>
      <c r="I61" s="17">
        <v>0</v>
      </c>
      <c r="J61" s="17">
        <v>1.5</v>
      </c>
      <c r="K61" s="17">
        <v>4.5</v>
      </c>
      <c r="L61" s="17">
        <v>0</v>
      </c>
      <c r="M61" s="17">
        <v>12</v>
      </c>
      <c r="N61" s="17">
        <v>4.5</v>
      </c>
      <c r="O61" s="17">
        <v>0</v>
      </c>
      <c r="P61" s="17">
        <f t="shared" si="9"/>
        <v>22.5</v>
      </c>
      <c r="R61" s="18"/>
      <c r="S61" s="104">
        <f>C61</f>
        <v>2</v>
      </c>
      <c r="T61" s="17">
        <v>0</v>
      </c>
      <c r="U61" s="105">
        <v>0</v>
      </c>
      <c r="V61" s="103">
        <f>IF(U61=1,S61,0)</f>
        <v>0</v>
      </c>
      <c r="W61" s="103">
        <f>IF(U61=1,T61,0)</f>
        <v>0</v>
      </c>
      <c r="X61" s="18"/>
      <c r="Y61" s="18"/>
      <c r="Z61" s="18"/>
      <c r="AA61" s="18"/>
      <c r="AB61" s="18"/>
      <c r="AC61" s="18"/>
      <c r="AD61" s="18"/>
      <c r="AE61" s="18"/>
      <c r="AF61" s="18"/>
      <c r="AG61" s="18"/>
      <c r="AH61" s="18"/>
      <c r="AI61" s="18"/>
      <c r="AJ61" s="18"/>
      <c r="AK61" s="18"/>
      <c r="AL61" s="18"/>
      <c r="AM61" s="18"/>
      <c r="AN61" s="18"/>
      <c r="AO61" s="18"/>
    </row>
    <row r="62" spans="1:41" ht="15">
      <c r="A62" s="53" t="s">
        <v>128</v>
      </c>
      <c r="B62" s="122">
        <v>2</v>
      </c>
      <c r="C62" s="122">
        <v>2</v>
      </c>
      <c r="D62" s="14">
        <v>3</v>
      </c>
      <c r="E62" s="14" t="s">
        <v>138</v>
      </c>
      <c r="F62" s="14">
        <v>1</v>
      </c>
      <c r="G62" s="15" t="s">
        <v>119</v>
      </c>
      <c r="H62" s="15" t="s">
        <v>104</v>
      </c>
      <c r="I62" s="17">
        <v>4.5</v>
      </c>
      <c r="J62" s="17">
        <v>4.5</v>
      </c>
      <c r="K62" s="17">
        <v>4.5</v>
      </c>
      <c r="L62" s="17">
        <v>1.5</v>
      </c>
      <c r="M62" s="17">
        <v>4.5</v>
      </c>
      <c r="N62" s="17">
        <v>1.5</v>
      </c>
      <c r="O62" s="17">
        <v>1.5</v>
      </c>
      <c r="P62" s="17">
        <f t="shared" si="9"/>
        <v>22.5</v>
      </c>
      <c r="R62" s="18"/>
      <c r="S62" s="104">
        <f t="shared" si="10"/>
        <v>2</v>
      </c>
      <c r="T62" s="17">
        <v>1.5</v>
      </c>
      <c r="U62" s="105">
        <v>1</v>
      </c>
      <c r="V62" s="103">
        <f t="shared" si="11"/>
        <v>2</v>
      </c>
      <c r="W62" s="103">
        <f t="shared" si="12"/>
        <v>1.5</v>
      </c>
      <c r="X62" s="18"/>
      <c r="Y62" s="18"/>
      <c r="Z62" s="18"/>
      <c r="AA62" s="18"/>
      <c r="AB62" s="18"/>
      <c r="AC62" s="18"/>
      <c r="AD62" s="18"/>
      <c r="AE62" s="18"/>
      <c r="AF62" s="18"/>
      <c r="AG62" s="18"/>
      <c r="AH62" s="18"/>
      <c r="AI62" s="18"/>
      <c r="AJ62" s="18"/>
      <c r="AK62" s="18"/>
      <c r="AL62" s="18"/>
      <c r="AM62" s="18"/>
      <c r="AN62" s="18"/>
      <c r="AO62" s="18"/>
    </row>
    <row r="63" spans="1:41" ht="15">
      <c r="A63" s="53" t="s">
        <v>152</v>
      </c>
      <c r="B63" s="122">
        <v>2</v>
      </c>
      <c r="C63" s="122">
        <v>2</v>
      </c>
      <c r="D63" s="14">
        <v>3</v>
      </c>
      <c r="E63" s="14" t="s">
        <v>139</v>
      </c>
      <c r="F63" s="14">
        <v>1</v>
      </c>
      <c r="G63" s="15" t="s">
        <v>119</v>
      </c>
      <c r="H63" s="15" t="s">
        <v>104</v>
      </c>
      <c r="I63" s="17">
        <v>4.5</v>
      </c>
      <c r="J63" s="17">
        <v>0</v>
      </c>
      <c r="K63" s="17">
        <v>3</v>
      </c>
      <c r="L63" s="17">
        <v>3</v>
      </c>
      <c r="M63" s="17">
        <v>12</v>
      </c>
      <c r="N63" s="17">
        <v>0</v>
      </c>
      <c r="O63" s="17">
        <v>0</v>
      </c>
      <c r="P63" s="17">
        <f t="shared" si="9"/>
        <v>22.5</v>
      </c>
      <c r="R63" s="18"/>
      <c r="S63" s="104">
        <f t="shared" si="10"/>
        <v>2</v>
      </c>
      <c r="T63" s="17">
        <v>0</v>
      </c>
      <c r="U63" s="105">
        <v>0</v>
      </c>
      <c r="V63" s="103">
        <f t="shared" si="11"/>
        <v>0</v>
      </c>
      <c r="W63" s="103">
        <f t="shared" si="12"/>
        <v>0</v>
      </c>
      <c r="X63" s="18"/>
      <c r="Y63" s="18"/>
      <c r="Z63" s="18"/>
      <c r="AA63" s="18"/>
      <c r="AB63" s="18"/>
      <c r="AC63" s="18"/>
      <c r="AD63" s="18"/>
      <c r="AE63" s="18"/>
      <c r="AF63" s="18"/>
      <c r="AG63" s="18"/>
      <c r="AH63" s="18"/>
      <c r="AI63" s="18"/>
      <c r="AJ63" s="18"/>
      <c r="AK63" s="18"/>
      <c r="AL63" s="18"/>
      <c r="AM63" s="18"/>
      <c r="AN63" s="18"/>
      <c r="AO63" s="18"/>
    </row>
    <row r="64" spans="1:41" ht="15">
      <c r="A64" s="53" t="s">
        <v>131</v>
      </c>
      <c r="B64" s="122">
        <v>2</v>
      </c>
      <c r="C64" s="122">
        <v>2</v>
      </c>
      <c r="D64" s="14">
        <v>3</v>
      </c>
      <c r="E64" s="14" t="s">
        <v>139</v>
      </c>
      <c r="F64" s="14">
        <v>1</v>
      </c>
      <c r="G64" s="15" t="s">
        <v>119</v>
      </c>
      <c r="H64" s="15" t="s">
        <v>104</v>
      </c>
      <c r="I64" s="17">
        <v>3</v>
      </c>
      <c r="J64" s="17">
        <v>0</v>
      </c>
      <c r="K64" s="17">
        <v>3</v>
      </c>
      <c r="L64" s="17">
        <v>3</v>
      </c>
      <c r="M64" s="17">
        <v>10.5</v>
      </c>
      <c r="N64" s="17">
        <v>0</v>
      </c>
      <c r="O64" s="17">
        <v>3</v>
      </c>
      <c r="P64" s="17">
        <f t="shared" si="9"/>
        <v>22.5</v>
      </c>
      <c r="R64" s="18"/>
      <c r="S64" s="104">
        <f t="shared" si="10"/>
        <v>2</v>
      </c>
      <c r="T64" s="17">
        <v>3</v>
      </c>
      <c r="U64" s="105">
        <v>0</v>
      </c>
      <c r="V64" s="103">
        <f t="shared" si="11"/>
        <v>0</v>
      </c>
      <c r="W64" s="103">
        <f t="shared" si="12"/>
        <v>0</v>
      </c>
      <c r="X64" s="18"/>
      <c r="Y64" s="18"/>
      <c r="Z64" s="18"/>
      <c r="AA64" s="18"/>
      <c r="AB64" s="18"/>
      <c r="AC64" s="18"/>
      <c r="AD64" s="18"/>
      <c r="AE64" s="18"/>
      <c r="AF64" s="18"/>
      <c r="AG64" s="18"/>
      <c r="AH64" s="18"/>
      <c r="AI64" s="18"/>
      <c r="AJ64" s="18"/>
      <c r="AK64" s="18"/>
      <c r="AL64" s="18"/>
      <c r="AM64" s="18"/>
      <c r="AN64" s="18"/>
      <c r="AO64" s="18"/>
    </row>
    <row r="65" spans="1:23" s="18" customFormat="1" ht="15">
      <c r="A65" s="53" t="s">
        <v>126</v>
      </c>
      <c r="B65" s="124">
        <v>2</v>
      </c>
      <c r="C65" s="124">
        <v>2</v>
      </c>
      <c r="D65" s="14">
        <v>3</v>
      </c>
      <c r="E65" s="14" t="s">
        <v>141</v>
      </c>
      <c r="F65" s="14">
        <v>1</v>
      </c>
      <c r="G65" s="15" t="s">
        <v>119</v>
      </c>
      <c r="H65" s="15" t="s">
        <v>104</v>
      </c>
      <c r="I65" s="17">
        <v>3</v>
      </c>
      <c r="J65" s="17">
        <v>0</v>
      </c>
      <c r="K65" s="17">
        <v>3</v>
      </c>
      <c r="L65" s="17">
        <v>0</v>
      </c>
      <c r="M65" s="17">
        <v>13.5</v>
      </c>
      <c r="N65" s="17">
        <v>0</v>
      </c>
      <c r="O65" s="17">
        <v>3</v>
      </c>
      <c r="P65" s="17">
        <f t="shared" si="9"/>
        <v>22.5</v>
      </c>
      <c r="S65" s="120">
        <f t="shared" si="10"/>
        <v>2</v>
      </c>
      <c r="T65" s="17">
        <v>3</v>
      </c>
      <c r="U65" s="121">
        <v>0</v>
      </c>
      <c r="V65" s="121">
        <f t="shared" si="11"/>
        <v>0</v>
      </c>
      <c r="W65" s="121">
        <f t="shared" si="12"/>
        <v>0</v>
      </c>
    </row>
    <row r="66" spans="1:41" ht="15">
      <c r="A66" s="53" t="s">
        <v>129</v>
      </c>
      <c r="B66" s="122">
        <v>2</v>
      </c>
      <c r="C66" s="122">
        <v>2</v>
      </c>
      <c r="D66" s="14">
        <v>3</v>
      </c>
      <c r="E66" s="14" t="s">
        <v>139</v>
      </c>
      <c r="F66" s="14">
        <v>1</v>
      </c>
      <c r="G66" s="15" t="s">
        <v>119</v>
      </c>
      <c r="H66" s="15" t="s">
        <v>104</v>
      </c>
      <c r="I66" s="17">
        <v>12</v>
      </c>
      <c r="J66" s="17">
        <v>0</v>
      </c>
      <c r="K66" s="17">
        <v>0</v>
      </c>
      <c r="L66" s="17">
        <v>0</v>
      </c>
      <c r="M66" s="17">
        <v>4.5</v>
      </c>
      <c r="N66" s="17">
        <v>4.5</v>
      </c>
      <c r="O66" s="17">
        <v>1.5</v>
      </c>
      <c r="P66" s="17">
        <f t="shared" si="9"/>
        <v>22.5</v>
      </c>
      <c r="R66" s="18"/>
      <c r="S66" s="104">
        <f t="shared" si="10"/>
        <v>2</v>
      </c>
      <c r="T66" s="17">
        <v>1.5</v>
      </c>
      <c r="U66" s="105">
        <v>1</v>
      </c>
      <c r="V66" s="103">
        <f t="shared" si="11"/>
        <v>2</v>
      </c>
      <c r="W66" s="103">
        <f t="shared" si="12"/>
        <v>1.5</v>
      </c>
      <c r="X66" s="18"/>
      <c r="Y66" s="18"/>
      <c r="Z66" s="18"/>
      <c r="AA66" s="18"/>
      <c r="AB66" s="18"/>
      <c r="AC66" s="18"/>
      <c r="AD66" s="18"/>
      <c r="AE66" s="18"/>
      <c r="AF66" s="18"/>
      <c r="AG66" s="18"/>
      <c r="AH66" s="18"/>
      <c r="AI66" s="18"/>
      <c r="AJ66" s="18"/>
      <c r="AK66" s="18"/>
      <c r="AL66" s="18"/>
      <c r="AM66" s="18"/>
      <c r="AN66" s="18"/>
      <c r="AO66" s="18"/>
    </row>
    <row r="67" spans="1:41" ht="15">
      <c r="A67" s="53" t="s">
        <v>130</v>
      </c>
      <c r="B67" s="122">
        <v>2</v>
      </c>
      <c r="C67" s="122">
        <v>2</v>
      </c>
      <c r="D67" s="14">
        <v>3</v>
      </c>
      <c r="E67" s="14" t="s">
        <v>139</v>
      </c>
      <c r="F67" s="14">
        <v>1</v>
      </c>
      <c r="G67" s="15" t="s">
        <v>119</v>
      </c>
      <c r="H67" s="15" t="s">
        <v>104</v>
      </c>
      <c r="I67" s="17">
        <v>4.5</v>
      </c>
      <c r="J67" s="17">
        <v>1.5</v>
      </c>
      <c r="K67" s="17">
        <v>4.5</v>
      </c>
      <c r="L67" s="17">
        <v>1.5</v>
      </c>
      <c r="M67" s="17">
        <v>9</v>
      </c>
      <c r="N67" s="17">
        <v>0</v>
      </c>
      <c r="O67" s="17">
        <v>1.5</v>
      </c>
      <c r="P67" s="17">
        <f t="shared" si="9"/>
        <v>22.5</v>
      </c>
      <c r="R67" s="18"/>
      <c r="S67" s="104">
        <f t="shared" si="10"/>
        <v>2</v>
      </c>
      <c r="T67" s="17">
        <v>1.5</v>
      </c>
      <c r="U67" s="105">
        <v>1</v>
      </c>
      <c r="V67" s="103">
        <f t="shared" si="11"/>
        <v>2</v>
      </c>
      <c r="W67" s="103">
        <f t="shared" si="12"/>
        <v>1.5</v>
      </c>
      <c r="X67" s="18"/>
      <c r="Y67" s="18"/>
      <c r="Z67" s="18"/>
      <c r="AA67" s="18"/>
      <c r="AB67" s="18"/>
      <c r="AC67" s="18"/>
      <c r="AD67" s="18"/>
      <c r="AE67" s="18"/>
      <c r="AF67" s="18"/>
      <c r="AG67" s="18"/>
      <c r="AH67" s="18"/>
      <c r="AI67" s="18"/>
      <c r="AJ67" s="18"/>
      <c r="AK67" s="18"/>
      <c r="AL67" s="18"/>
      <c r="AM67" s="18"/>
      <c r="AN67" s="18"/>
      <c r="AO67" s="18"/>
    </row>
    <row r="68" spans="1:41" ht="15">
      <c r="A68" s="53" t="s">
        <v>132</v>
      </c>
      <c r="B68" s="122">
        <v>2</v>
      </c>
      <c r="C68" s="122">
        <v>2</v>
      </c>
      <c r="D68" s="14">
        <v>3</v>
      </c>
      <c r="E68" s="14" t="s">
        <v>139</v>
      </c>
      <c r="F68" s="14">
        <v>1</v>
      </c>
      <c r="G68" s="15" t="s">
        <v>119</v>
      </c>
      <c r="H68" s="15" t="s">
        <v>104</v>
      </c>
      <c r="I68" s="17">
        <v>7.5</v>
      </c>
      <c r="J68" s="17">
        <v>1.5</v>
      </c>
      <c r="K68" s="17">
        <v>4.5</v>
      </c>
      <c r="L68" s="17">
        <v>1.5</v>
      </c>
      <c r="M68" s="17">
        <v>4.5</v>
      </c>
      <c r="N68" s="17">
        <v>1.5</v>
      </c>
      <c r="O68" s="17">
        <v>1.5</v>
      </c>
      <c r="P68" s="17">
        <f t="shared" si="9"/>
        <v>22.5</v>
      </c>
      <c r="R68" s="18"/>
      <c r="S68" s="104">
        <f t="shared" si="10"/>
        <v>2</v>
      </c>
      <c r="T68" s="17">
        <v>1.5</v>
      </c>
      <c r="U68" s="105">
        <v>1</v>
      </c>
      <c r="V68" s="103">
        <f t="shared" si="11"/>
        <v>2</v>
      </c>
      <c r="W68" s="103">
        <f t="shared" si="12"/>
        <v>1.5</v>
      </c>
      <c r="X68" s="18"/>
      <c r="Y68" s="18"/>
      <c r="Z68" s="18"/>
      <c r="AA68" s="18"/>
      <c r="AB68" s="18"/>
      <c r="AC68" s="18"/>
      <c r="AD68" s="18"/>
      <c r="AE68" s="18"/>
      <c r="AF68" s="18"/>
      <c r="AG68" s="18"/>
      <c r="AH68" s="18"/>
      <c r="AI68" s="18"/>
      <c r="AJ68" s="18"/>
      <c r="AK68" s="18"/>
      <c r="AL68" s="18"/>
      <c r="AM68" s="18"/>
      <c r="AN68" s="18"/>
      <c r="AO68" s="18"/>
    </row>
    <row r="69" spans="1:41" ht="12.75" customHeight="1">
      <c r="A69" s="53" t="s">
        <v>123</v>
      </c>
      <c r="B69" s="122">
        <v>1</v>
      </c>
      <c r="C69" s="122">
        <v>1</v>
      </c>
      <c r="D69" s="14">
        <v>3</v>
      </c>
      <c r="E69" s="14" t="s">
        <v>139</v>
      </c>
      <c r="F69" s="14">
        <v>1</v>
      </c>
      <c r="G69" s="15" t="s">
        <v>119</v>
      </c>
      <c r="H69" s="15" t="s">
        <v>104</v>
      </c>
      <c r="I69" s="17">
        <v>1.5</v>
      </c>
      <c r="J69" s="17">
        <v>0</v>
      </c>
      <c r="K69" s="17">
        <v>0</v>
      </c>
      <c r="L69" s="17">
        <v>9</v>
      </c>
      <c r="M69" s="17">
        <v>3</v>
      </c>
      <c r="N69" s="17">
        <v>9</v>
      </c>
      <c r="O69" s="17">
        <v>0</v>
      </c>
      <c r="P69" s="17">
        <f t="shared" si="9"/>
        <v>22.5</v>
      </c>
      <c r="R69" s="18"/>
      <c r="S69" s="104">
        <f t="shared" si="10"/>
        <v>1</v>
      </c>
      <c r="T69" s="17">
        <v>0</v>
      </c>
      <c r="U69" s="105">
        <v>1</v>
      </c>
      <c r="V69" s="103">
        <f t="shared" si="11"/>
        <v>1</v>
      </c>
      <c r="W69" s="103">
        <f t="shared" si="12"/>
        <v>0</v>
      </c>
      <c r="X69" s="18"/>
      <c r="Y69" s="18"/>
      <c r="Z69" s="18"/>
      <c r="AA69" s="18"/>
      <c r="AB69" s="18"/>
      <c r="AC69" s="18"/>
      <c r="AD69" s="18"/>
      <c r="AE69" s="18"/>
      <c r="AF69" s="18"/>
      <c r="AG69" s="18"/>
      <c r="AH69" s="18"/>
      <c r="AI69" s="18"/>
      <c r="AJ69" s="18"/>
      <c r="AK69" s="18"/>
      <c r="AL69" s="18"/>
      <c r="AM69" s="18"/>
      <c r="AN69" s="18"/>
      <c r="AO69" s="18"/>
    </row>
    <row r="70" spans="1:41" ht="15">
      <c r="A70" s="53" t="s">
        <v>124</v>
      </c>
      <c r="B70" s="122">
        <v>1</v>
      </c>
      <c r="C70" s="122">
        <v>1</v>
      </c>
      <c r="D70" s="14">
        <v>3</v>
      </c>
      <c r="E70" s="14" t="s">
        <v>139</v>
      </c>
      <c r="F70" s="14">
        <v>1</v>
      </c>
      <c r="G70" s="15" t="s">
        <v>119</v>
      </c>
      <c r="H70" s="15" t="s">
        <v>104</v>
      </c>
      <c r="I70" s="17">
        <v>9</v>
      </c>
      <c r="J70" s="17">
        <v>9</v>
      </c>
      <c r="K70" s="17">
        <v>3</v>
      </c>
      <c r="L70" s="17">
        <v>1.5</v>
      </c>
      <c r="M70" s="17">
        <v>0</v>
      </c>
      <c r="N70" s="17">
        <v>0</v>
      </c>
      <c r="O70" s="17">
        <v>0</v>
      </c>
      <c r="P70" s="17">
        <f t="shared" si="9"/>
        <v>22.5</v>
      </c>
      <c r="R70" s="18"/>
      <c r="S70" s="104">
        <f t="shared" si="10"/>
        <v>1</v>
      </c>
      <c r="T70" s="17">
        <v>0</v>
      </c>
      <c r="U70" s="105">
        <v>1</v>
      </c>
      <c r="V70" s="103">
        <f t="shared" si="11"/>
        <v>1</v>
      </c>
      <c r="W70" s="103">
        <f t="shared" si="12"/>
        <v>0</v>
      </c>
      <c r="X70" s="18"/>
      <c r="Y70" s="18"/>
      <c r="Z70" s="18"/>
      <c r="AA70" s="18"/>
      <c r="AB70" s="18"/>
      <c r="AC70" s="18"/>
      <c r="AD70" s="18"/>
      <c r="AE70" s="18"/>
      <c r="AF70" s="18"/>
      <c r="AG70" s="18"/>
      <c r="AH70" s="18"/>
      <c r="AI70" s="18"/>
      <c r="AJ70" s="18"/>
      <c r="AK70" s="18"/>
      <c r="AL70" s="18"/>
      <c r="AM70" s="18"/>
      <c r="AN70" s="18"/>
      <c r="AO70" s="18"/>
    </row>
    <row r="71" spans="1:41" ht="15">
      <c r="A71" s="53" t="s">
        <v>133</v>
      </c>
      <c r="B71" s="122">
        <v>1</v>
      </c>
      <c r="C71" s="122">
        <v>1</v>
      </c>
      <c r="D71" s="14">
        <v>4</v>
      </c>
      <c r="E71" s="14" t="s">
        <v>138</v>
      </c>
      <c r="F71" s="14">
        <v>1</v>
      </c>
      <c r="G71" s="15" t="s">
        <v>119</v>
      </c>
      <c r="H71" s="15" t="s">
        <v>104</v>
      </c>
      <c r="I71" s="17">
        <v>4.5</v>
      </c>
      <c r="J71" s="17">
        <v>0</v>
      </c>
      <c r="K71" s="17">
        <v>0</v>
      </c>
      <c r="L71" s="17">
        <v>4.5</v>
      </c>
      <c r="M71" s="17">
        <v>9</v>
      </c>
      <c r="N71" s="17">
        <v>4.5</v>
      </c>
      <c r="O71" s="17">
        <v>0</v>
      </c>
      <c r="P71" s="17">
        <f t="shared" si="9"/>
        <v>22.5</v>
      </c>
      <c r="R71" s="18"/>
      <c r="S71" s="104">
        <f t="shared" si="10"/>
        <v>1</v>
      </c>
      <c r="T71" s="17">
        <v>0</v>
      </c>
      <c r="U71" s="105">
        <v>0</v>
      </c>
      <c r="V71" s="103">
        <f t="shared" si="11"/>
        <v>0</v>
      </c>
      <c r="W71" s="103">
        <f t="shared" si="12"/>
        <v>0</v>
      </c>
      <c r="X71" s="18"/>
      <c r="Y71" s="18"/>
      <c r="Z71" s="18"/>
      <c r="AA71" s="18"/>
      <c r="AB71" s="18"/>
      <c r="AC71" s="18"/>
      <c r="AD71" s="18"/>
      <c r="AE71" s="18"/>
      <c r="AF71" s="18"/>
      <c r="AG71" s="18"/>
      <c r="AH71" s="18"/>
      <c r="AI71" s="18"/>
      <c r="AJ71" s="18"/>
      <c r="AK71" s="18"/>
      <c r="AL71" s="18"/>
      <c r="AM71" s="18"/>
      <c r="AN71" s="18"/>
      <c r="AO71" s="18"/>
    </row>
    <row r="72" spans="1:41" ht="15">
      <c r="A72" s="23" t="s">
        <v>108</v>
      </c>
      <c r="B72" s="24">
        <v>2</v>
      </c>
      <c r="C72" s="122">
        <v>2</v>
      </c>
      <c r="D72" s="24">
        <v>4</v>
      </c>
      <c r="E72" s="25" t="s">
        <v>138</v>
      </c>
      <c r="F72" s="24">
        <v>1</v>
      </c>
      <c r="G72" s="25" t="s">
        <v>119</v>
      </c>
      <c r="H72" s="15" t="s">
        <v>104</v>
      </c>
      <c r="I72" s="17">
        <v>4.5</v>
      </c>
      <c r="J72" s="17">
        <v>1.5</v>
      </c>
      <c r="K72" s="17">
        <v>1.5</v>
      </c>
      <c r="L72" s="17">
        <v>1.5</v>
      </c>
      <c r="M72" s="17">
        <v>12</v>
      </c>
      <c r="N72" s="17">
        <v>0</v>
      </c>
      <c r="O72" s="17">
        <v>1.5</v>
      </c>
      <c r="P72" s="27">
        <f t="shared" si="9"/>
        <v>22.5</v>
      </c>
      <c r="R72" s="18"/>
      <c r="S72" s="104">
        <f t="shared" si="10"/>
        <v>2</v>
      </c>
      <c r="T72" s="17">
        <v>1.5</v>
      </c>
      <c r="U72" s="105">
        <v>0</v>
      </c>
      <c r="V72" s="103">
        <f t="shared" si="11"/>
        <v>0</v>
      </c>
      <c r="W72" s="103">
        <f t="shared" si="12"/>
        <v>0</v>
      </c>
      <c r="X72" s="18"/>
      <c r="Y72" s="18"/>
      <c r="Z72" s="18"/>
      <c r="AA72" s="18"/>
      <c r="AB72" s="18"/>
      <c r="AC72" s="18"/>
      <c r="AD72" s="18"/>
      <c r="AE72" s="18"/>
      <c r="AF72" s="18"/>
      <c r="AG72" s="18"/>
      <c r="AH72" s="18"/>
      <c r="AI72" s="18"/>
      <c r="AJ72" s="18"/>
      <c r="AK72" s="18"/>
      <c r="AL72" s="18"/>
      <c r="AM72" s="18"/>
      <c r="AN72" s="18"/>
      <c r="AO72" s="18"/>
    </row>
    <row r="73" spans="1:41" ht="13.5">
      <c r="A73" s="19"/>
      <c r="B73" s="20">
        <f>SUM(B56:B72)</f>
        <v>30.5</v>
      </c>
      <c r="C73" s="52">
        <v>14</v>
      </c>
      <c r="D73" s="20"/>
      <c r="E73" s="20"/>
      <c r="F73" s="20">
        <v>21.5</v>
      </c>
      <c r="G73" s="146" t="s">
        <v>137</v>
      </c>
      <c r="H73" s="146"/>
      <c r="I73" s="21">
        <f>SUM(I56:I72)</f>
        <v>103.5</v>
      </c>
      <c r="J73" s="21">
        <f aca="true" t="shared" si="13" ref="J73:P73">SUM(J56:J72)</f>
        <v>24</v>
      </c>
      <c r="K73" s="21">
        <f t="shared" si="13"/>
        <v>40.5</v>
      </c>
      <c r="L73" s="21">
        <f t="shared" si="13"/>
        <v>33</v>
      </c>
      <c r="M73" s="21">
        <f t="shared" si="13"/>
        <v>140.25</v>
      </c>
      <c r="N73" s="21">
        <f t="shared" si="13"/>
        <v>37.5</v>
      </c>
      <c r="O73" s="21">
        <f t="shared" si="13"/>
        <v>15</v>
      </c>
      <c r="P73" s="21">
        <f t="shared" si="13"/>
        <v>393.75</v>
      </c>
      <c r="R73" s="18"/>
      <c r="V73" s="106">
        <f>SUM(V69:V72)</f>
        <v>2</v>
      </c>
      <c r="W73" s="107">
        <f>SUM(W69:W72)</f>
        <v>0</v>
      </c>
      <c r="X73" s="18"/>
      <c r="Y73" s="18"/>
      <c r="Z73" s="18"/>
      <c r="AA73" s="18"/>
      <c r="AB73" s="18"/>
      <c r="AC73" s="18"/>
      <c r="AD73" s="18"/>
      <c r="AE73" s="18"/>
      <c r="AF73" s="18"/>
      <c r="AG73" s="18"/>
      <c r="AH73" s="18"/>
      <c r="AI73" s="18"/>
      <c r="AJ73" s="18"/>
      <c r="AK73" s="18"/>
      <c r="AL73" s="18"/>
      <c r="AM73" s="18"/>
      <c r="AN73" s="18"/>
      <c r="AO73" s="18"/>
    </row>
    <row r="74" spans="1:41" ht="13.5">
      <c r="A74" s="28"/>
      <c r="B74" s="29"/>
      <c r="C74" s="29"/>
      <c r="D74" s="29"/>
      <c r="E74" s="29"/>
      <c r="F74" s="29"/>
      <c r="G74" s="145" t="s">
        <v>65</v>
      </c>
      <c r="H74" s="145"/>
      <c r="I74" s="30">
        <v>24</v>
      </c>
      <c r="J74" s="30">
        <f>SMALL(J56:J72,1)+SMALL(J56:J72,2)+SMALL(J56:J72,3)+SMALL(J56:J72,4)+SMALL(J56:J72,5)+SMALL(J56:J72,6)+SMALL(J56:J72,7)</f>
        <v>0</v>
      </c>
      <c r="K74" s="30">
        <v>7.5</v>
      </c>
      <c r="L74" s="30">
        <f>SMALL(L56:L72,1)+SMALL(L56:L72,2)+SMALL(L56:L72,3)+SMALL(L56:L72,4)+SMALL(L56:L72,5)+SMALL(L56:L72,6)+SMALL(L56:L72,7)</f>
        <v>3</v>
      </c>
      <c r="M74" s="30">
        <v>36</v>
      </c>
      <c r="N74" s="30">
        <f>SMALL(N56:N72,1)+SMALL(N56:N72,2)+SMALL(N56:N72,3)+SMALL(N56:N72,4)+SMALL(N56:N72,5)+SMALL(N56:N72,6)+SMALL(N56:N72,7)</f>
        <v>0</v>
      </c>
      <c r="O74" s="30">
        <f>SMALL(O56:O72,1)+SMALL(O56:O72,2)+SMALL(O56:O72,3)+SMALL(O56:O72,4)+SMALL(O56:O72,5)+SMALL(O56:O72,6)+SMALL(O56:O72,7)</f>
        <v>0</v>
      </c>
      <c r="P74" s="30">
        <f>SUM(I74:O74)</f>
        <v>70.5</v>
      </c>
      <c r="R74" s="18"/>
      <c r="X74" s="18"/>
      <c r="Y74" s="18"/>
      <c r="Z74" s="18"/>
      <c r="AA74" s="18"/>
      <c r="AB74" s="18"/>
      <c r="AC74" s="18"/>
      <c r="AD74" s="18"/>
      <c r="AE74" s="18"/>
      <c r="AF74" s="18"/>
      <c r="AG74" s="18"/>
      <c r="AH74" s="18"/>
      <c r="AI74" s="18"/>
      <c r="AJ74" s="18"/>
      <c r="AK74" s="18"/>
      <c r="AL74" s="18"/>
      <c r="AM74" s="18"/>
      <c r="AN74" s="18"/>
      <c r="AO74" s="18"/>
    </row>
    <row r="75" spans="1:41" ht="13.5">
      <c r="A75" s="23" t="s">
        <v>106</v>
      </c>
      <c r="B75" s="24">
        <v>2</v>
      </c>
      <c r="C75" s="122">
        <v>2</v>
      </c>
      <c r="D75" s="24">
        <v>2</v>
      </c>
      <c r="E75" s="25" t="s">
        <v>138</v>
      </c>
      <c r="F75" s="24">
        <v>1</v>
      </c>
      <c r="G75" s="25" t="s">
        <v>119</v>
      </c>
      <c r="H75" s="26" t="s">
        <v>117</v>
      </c>
      <c r="I75" s="17">
        <v>0</v>
      </c>
      <c r="J75" s="17">
        <v>1.5</v>
      </c>
      <c r="K75" s="17">
        <v>12</v>
      </c>
      <c r="L75" s="17">
        <v>0</v>
      </c>
      <c r="M75" s="17">
        <v>0</v>
      </c>
      <c r="N75" s="17">
        <v>4.5</v>
      </c>
      <c r="O75" s="17">
        <v>4.5</v>
      </c>
      <c r="P75" s="27">
        <f>SUM(I75:O75)</f>
        <v>22.5</v>
      </c>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row>
    <row r="76" spans="1:41" ht="13.5">
      <c r="A76" s="23" t="s">
        <v>28</v>
      </c>
      <c r="B76" s="24">
        <v>2</v>
      </c>
      <c r="C76" s="122">
        <v>2</v>
      </c>
      <c r="D76" s="24">
        <v>3</v>
      </c>
      <c r="E76" s="25" t="s">
        <v>138</v>
      </c>
      <c r="F76" s="24">
        <v>1</v>
      </c>
      <c r="G76" s="25" t="s">
        <v>119</v>
      </c>
      <c r="H76" s="26" t="s">
        <v>117</v>
      </c>
      <c r="I76" s="17">
        <v>0</v>
      </c>
      <c r="J76" s="17">
        <v>4.5</v>
      </c>
      <c r="K76" s="17">
        <v>4.5</v>
      </c>
      <c r="L76" s="17">
        <v>0</v>
      </c>
      <c r="M76" s="17">
        <v>4.5</v>
      </c>
      <c r="N76" s="17">
        <v>4.5</v>
      </c>
      <c r="O76" s="17">
        <v>4.5</v>
      </c>
      <c r="P76" s="27">
        <f>SUM(I76:O76)</f>
        <v>22.5</v>
      </c>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row>
    <row r="77" spans="1:41" ht="13.5">
      <c r="A77" s="46" t="s">
        <v>105</v>
      </c>
      <c r="B77" s="47">
        <v>2</v>
      </c>
      <c r="C77" s="123">
        <v>2</v>
      </c>
      <c r="D77" s="47">
        <v>3</v>
      </c>
      <c r="E77" s="48" t="s">
        <v>139</v>
      </c>
      <c r="F77" s="47">
        <v>1</v>
      </c>
      <c r="G77" s="48" t="s">
        <v>119</v>
      </c>
      <c r="H77" s="49" t="s">
        <v>117</v>
      </c>
      <c r="I77" s="50">
        <v>0</v>
      </c>
      <c r="J77" s="50">
        <v>6</v>
      </c>
      <c r="K77" s="50">
        <v>6</v>
      </c>
      <c r="L77" s="50">
        <v>1.5</v>
      </c>
      <c r="M77" s="50">
        <v>1.5</v>
      </c>
      <c r="N77" s="50">
        <v>6</v>
      </c>
      <c r="O77" s="50">
        <v>1.5</v>
      </c>
      <c r="P77" s="51">
        <f>SUM(I77:O77)</f>
        <v>22.5</v>
      </c>
      <c r="R77" s="18"/>
      <c r="S77" s="18"/>
      <c r="T77" s="18"/>
      <c r="U77" s="110" t="s">
        <v>149</v>
      </c>
      <c r="V77" s="109" t="s">
        <v>150</v>
      </c>
      <c r="W77" s="108" t="s">
        <v>151</v>
      </c>
      <c r="X77" s="18"/>
      <c r="Y77" s="18"/>
      <c r="Z77" s="18"/>
      <c r="AA77" s="18"/>
      <c r="AB77" s="18"/>
      <c r="AC77" s="18"/>
      <c r="AD77" s="18"/>
      <c r="AE77" s="18"/>
      <c r="AF77" s="18"/>
      <c r="AG77" s="18"/>
      <c r="AH77" s="18"/>
      <c r="AI77" s="18"/>
      <c r="AJ77" s="18"/>
      <c r="AK77" s="18"/>
      <c r="AL77" s="18"/>
      <c r="AM77" s="18"/>
      <c r="AN77" s="18"/>
      <c r="AO77" s="18"/>
    </row>
    <row r="78" spans="1:41" ht="13.5">
      <c r="A78" s="23" t="s">
        <v>107</v>
      </c>
      <c r="B78" s="24">
        <v>2</v>
      </c>
      <c r="C78" s="122">
        <v>2</v>
      </c>
      <c r="D78" s="24">
        <v>4</v>
      </c>
      <c r="E78" s="25" t="s">
        <v>138</v>
      </c>
      <c r="F78" s="24">
        <v>1</v>
      </c>
      <c r="G78" s="25" t="s">
        <v>119</v>
      </c>
      <c r="H78" s="26" t="s">
        <v>117</v>
      </c>
      <c r="I78" s="17">
        <v>0</v>
      </c>
      <c r="J78" s="17">
        <v>9</v>
      </c>
      <c r="K78" s="17">
        <v>9</v>
      </c>
      <c r="L78" s="17">
        <v>0</v>
      </c>
      <c r="M78" s="17">
        <v>0</v>
      </c>
      <c r="N78" s="17">
        <v>0</v>
      </c>
      <c r="O78" s="17">
        <v>4.5</v>
      </c>
      <c r="P78" s="27">
        <f aca="true" t="shared" si="14" ref="P78:P92">SUM(I78:O78)</f>
        <v>22.5</v>
      </c>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row>
    <row r="79" spans="1:41" ht="13.5">
      <c r="A79" s="23" t="s">
        <v>109</v>
      </c>
      <c r="B79" s="24">
        <v>2</v>
      </c>
      <c r="C79" s="122">
        <v>2</v>
      </c>
      <c r="D79" s="24">
        <v>4</v>
      </c>
      <c r="E79" s="25" t="s">
        <v>138</v>
      </c>
      <c r="F79" s="24">
        <v>1</v>
      </c>
      <c r="G79" s="25" t="s">
        <v>119</v>
      </c>
      <c r="H79" s="26" t="s">
        <v>117</v>
      </c>
      <c r="I79" s="17">
        <v>4.5</v>
      </c>
      <c r="J79" s="17">
        <v>1.5</v>
      </c>
      <c r="K79" s="17">
        <v>1.5</v>
      </c>
      <c r="L79" s="17">
        <v>1.5</v>
      </c>
      <c r="M79" s="17">
        <v>12</v>
      </c>
      <c r="N79" s="17">
        <v>0</v>
      </c>
      <c r="O79" s="17">
        <v>1.5</v>
      </c>
      <c r="P79" s="27">
        <f t="shared" si="14"/>
        <v>22.5</v>
      </c>
      <c r="R79" s="18"/>
      <c r="S79" s="18"/>
      <c r="T79" s="18"/>
      <c r="U79" s="18"/>
      <c r="V79" s="18"/>
      <c r="W79" s="18"/>
      <c r="X79" s="18"/>
      <c r="Y79" s="18"/>
      <c r="Z79" s="18"/>
      <c r="AA79" s="18"/>
      <c r="AB79" s="18"/>
      <c r="AC79" s="18"/>
      <c r="AD79" s="18"/>
      <c r="AE79" s="18"/>
      <c r="AF79" s="18"/>
      <c r="AG79" s="18"/>
      <c r="AH79" s="18"/>
      <c r="AI79" s="18"/>
      <c r="AJ79" s="18"/>
      <c r="AK79" s="18"/>
      <c r="AL79" s="18"/>
      <c r="AM79" s="18"/>
      <c r="AN79" s="18"/>
      <c r="AO79" s="18"/>
    </row>
    <row r="80" spans="1:41" ht="13.5">
      <c r="A80" s="23" t="s">
        <v>110</v>
      </c>
      <c r="B80" s="24">
        <v>2</v>
      </c>
      <c r="C80" s="122">
        <v>2</v>
      </c>
      <c r="D80" s="24">
        <v>4</v>
      </c>
      <c r="E80" s="25" t="s">
        <v>138</v>
      </c>
      <c r="F80" s="24">
        <v>1</v>
      </c>
      <c r="G80" s="25" t="s">
        <v>119</v>
      </c>
      <c r="H80" s="26" t="s">
        <v>117</v>
      </c>
      <c r="I80" s="17">
        <v>0</v>
      </c>
      <c r="J80" s="17">
        <v>4.5</v>
      </c>
      <c r="K80" s="17">
        <v>4.5</v>
      </c>
      <c r="L80" s="17">
        <v>0</v>
      </c>
      <c r="M80" s="17">
        <v>4.5</v>
      </c>
      <c r="N80" s="17">
        <v>4.5</v>
      </c>
      <c r="O80" s="17">
        <v>4.5</v>
      </c>
      <c r="P80" s="27">
        <f t="shared" si="14"/>
        <v>22.5</v>
      </c>
      <c r="R80" s="18"/>
      <c r="S80" s="18"/>
      <c r="T80" s="18"/>
      <c r="U80" s="18"/>
      <c r="V80" s="18"/>
      <c r="W80" s="18"/>
      <c r="X80" s="18"/>
      <c r="Y80" s="18"/>
      <c r="Z80" s="18"/>
      <c r="AA80" s="18"/>
      <c r="AB80" s="18"/>
      <c r="AC80" s="18"/>
      <c r="AD80" s="18"/>
      <c r="AE80" s="18"/>
      <c r="AF80" s="18"/>
      <c r="AG80" s="18"/>
      <c r="AH80" s="18"/>
      <c r="AI80" s="18"/>
      <c r="AJ80" s="18"/>
      <c r="AK80" s="18"/>
      <c r="AL80" s="18"/>
      <c r="AM80" s="18"/>
      <c r="AN80" s="18"/>
      <c r="AO80" s="18"/>
    </row>
    <row r="81" spans="1:41" ht="13.5">
      <c r="A81" s="23" t="s">
        <v>29</v>
      </c>
      <c r="B81" s="24">
        <v>1</v>
      </c>
      <c r="C81" s="124">
        <v>1</v>
      </c>
      <c r="D81" s="24">
        <v>1</v>
      </c>
      <c r="E81" s="25" t="s">
        <v>138</v>
      </c>
      <c r="F81" s="24">
        <v>1</v>
      </c>
      <c r="G81" s="25" t="s">
        <v>119</v>
      </c>
      <c r="H81" s="26" t="s">
        <v>117</v>
      </c>
      <c r="I81" s="17">
        <v>22.5</v>
      </c>
      <c r="J81" s="17">
        <v>0</v>
      </c>
      <c r="K81" s="17">
        <v>0</v>
      </c>
      <c r="L81" s="17">
        <v>0</v>
      </c>
      <c r="M81" s="17">
        <v>0</v>
      </c>
      <c r="N81" s="17">
        <v>0</v>
      </c>
      <c r="O81" s="17">
        <v>0</v>
      </c>
      <c r="P81" s="27">
        <f t="shared" si="14"/>
        <v>22.5</v>
      </c>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row>
    <row r="82" spans="1:41" ht="13.5">
      <c r="A82" s="23" t="s">
        <v>30</v>
      </c>
      <c r="B82" s="24">
        <v>1</v>
      </c>
      <c r="C82" s="122">
        <v>1</v>
      </c>
      <c r="D82" s="24">
        <v>4</v>
      </c>
      <c r="E82" s="25" t="s">
        <v>144</v>
      </c>
      <c r="F82" s="24">
        <v>1</v>
      </c>
      <c r="G82" s="25" t="s">
        <v>119</v>
      </c>
      <c r="H82" s="26" t="s">
        <v>117</v>
      </c>
      <c r="I82" s="17">
        <v>0</v>
      </c>
      <c r="J82" s="17">
        <v>4.5</v>
      </c>
      <c r="K82" s="17">
        <v>0</v>
      </c>
      <c r="L82" s="17">
        <v>0</v>
      </c>
      <c r="M82" s="17">
        <v>4.5</v>
      </c>
      <c r="N82" s="17">
        <v>4.5</v>
      </c>
      <c r="O82" s="17">
        <v>9</v>
      </c>
      <c r="P82" s="27">
        <f t="shared" si="14"/>
        <v>22.5</v>
      </c>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row>
    <row r="83" spans="1:41" ht="13.5">
      <c r="A83" s="23" t="s">
        <v>31</v>
      </c>
      <c r="B83" s="24">
        <v>2</v>
      </c>
      <c r="C83" s="122">
        <v>2</v>
      </c>
      <c r="D83" s="24">
        <v>4</v>
      </c>
      <c r="E83" s="25" t="s">
        <v>139</v>
      </c>
      <c r="F83" s="24">
        <v>1</v>
      </c>
      <c r="G83" s="25" t="s">
        <v>119</v>
      </c>
      <c r="H83" s="26" t="s">
        <v>117</v>
      </c>
      <c r="I83" s="17">
        <v>0</v>
      </c>
      <c r="J83" s="17">
        <v>4.5</v>
      </c>
      <c r="K83" s="17">
        <v>0</v>
      </c>
      <c r="L83" s="17">
        <v>0</v>
      </c>
      <c r="M83" s="17">
        <v>4.5</v>
      </c>
      <c r="N83" s="17">
        <v>4.5</v>
      </c>
      <c r="O83" s="17">
        <v>9</v>
      </c>
      <c r="P83" s="27">
        <f t="shared" si="14"/>
        <v>22.5</v>
      </c>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row>
    <row r="84" spans="1:41" ht="13.5">
      <c r="A84" s="23" t="s">
        <v>66</v>
      </c>
      <c r="B84" s="24">
        <v>3</v>
      </c>
      <c r="C84" s="122">
        <v>3</v>
      </c>
      <c r="D84" s="24">
        <v>1</v>
      </c>
      <c r="E84" s="25" t="s">
        <v>138</v>
      </c>
      <c r="F84" s="24">
        <v>1</v>
      </c>
      <c r="G84" s="25" t="s">
        <v>119</v>
      </c>
      <c r="H84" s="26" t="s">
        <v>117</v>
      </c>
      <c r="I84" s="17">
        <v>0</v>
      </c>
      <c r="J84" s="17">
        <v>4.5</v>
      </c>
      <c r="K84" s="17">
        <v>0</v>
      </c>
      <c r="L84" s="17">
        <v>0</v>
      </c>
      <c r="M84" s="17">
        <v>4.5</v>
      </c>
      <c r="N84" s="17">
        <v>4.5</v>
      </c>
      <c r="O84" s="17">
        <v>9</v>
      </c>
      <c r="P84" s="27">
        <f t="shared" si="14"/>
        <v>22.5</v>
      </c>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row>
    <row r="85" spans="1:41" ht="13.5">
      <c r="A85" s="130" t="s">
        <v>164</v>
      </c>
      <c r="B85" s="131">
        <v>1</v>
      </c>
      <c r="C85" s="132">
        <v>1</v>
      </c>
      <c r="D85" s="131">
        <v>1</v>
      </c>
      <c r="E85" s="133" t="s">
        <v>154</v>
      </c>
      <c r="F85" s="131">
        <v>1</v>
      </c>
      <c r="G85" s="133" t="s">
        <v>119</v>
      </c>
      <c r="H85" s="134" t="s">
        <v>117</v>
      </c>
      <c r="I85" s="128"/>
      <c r="J85" s="128"/>
      <c r="K85" s="128">
        <v>16.5</v>
      </c>
      <c r="L85" s="128">
        <v>6</v>
      </c>
      <c r="M85" s="128"/>
      <c r="N85" s="128"/>
      <c r="O85" s="128"/>
      <c r="P85" s="135">
        <v>22.5</v>
      </c>
      <c r="R85" s="18"/>
      <c r="S85" s="18"/>
      <c r="T85" s="18"/>
      <c r="U85" s="18"/>
      <c r="V85" s="18"/>
      <c r="W85" s="18"/>
      <c r="X85" s="18"/>
      <c r="Y85" s="18"/>
      <c r="Z85" s="18"/>
      <c r="AA85" s="18"/>
      <c r="AB85" s="18"/>
      <c r="AC85" s="18"/>
      <c r="AD85" s="18"/>
      <c r="AE85" s="18"/>
      <c r="AF85" s="18"/>
      <c r="AG85" s="18"/>
      <c r="AH85" s="18"/>
      <c r="AI85" s="18"/>
      <c r="AJ85" s="18"/>
      <c r="AK85" s="18"/>
      <c r="AL85" s="18"/>
      <c r="AM85" s="18"/>
      <c r="AN85" s="18"/>
      <c r="AO85" s="18"/>
    </row>
    <row r="86" spans="1:41" ht="13.5">
      <c r="A86" s="130" t="s">
        <v>165</v>
      </c>
      <c r="B86" s="131">
        <v>3</v>
      </c>
      <c r="C86" s="132">
        <v>3</v>
      </c>
      <c r="D86" s="131">
        <v>1</v>
      </c>
      <c r="E86" s="133" t="s">
        <v>138</v>
      </c>
      <c r="F86" s="131">
        <v>1</v>
      </c>
      <c r="G86" s="133" t="s">
        <v>119</v>
      </c>
      <c r="H86" s="134" t="s">
        <v>117</v>
      </c>
      <c r="I86" s="128"/>
      <c r="J86" s="128"/>
      <c r="K86" s="128">
        <v>16.5</v>
      </c>
      <c r="L86" s="128">
        <v>6</v>
      </c>
      <c r="M86" s="128"/>
      <c r="N86" s="128"/>
      <c r="O86" s="128"/>
      <c r="P86" s="135">
        <v>22.5</v>
      </c>
      <c r="R86" s="18"/>
      <c r="S86" s="18"/>
      <c r="T86" s="18"/>
      <c r="U86" s="18"/>
      <c r="V86" s="18"/>
      <c r="W86" s="18"/>
      <c r="X86" s="18"/>
      <c r="Y86" s="18"/>
      <c r="Z86" s="18"/>
      <c r="AA86" s="18"/>
      <c r="AB86" s="18"/>
      <c r="AC86" s="18"/>
      <c r="AD86" s="18"/>
      <c r="AE86" s="18"/>
      <c r="AF86" s="18"/>
      <c r="AG86" s="18"/>
      <c r="AH86" s="18"/>
      <c r="AI86" s="18"/>
      <c r="AJ86" s="18"/>
      <c r="AK86" s="18"/>
      <c r="AL86" s="18"/>
      <c r="AM86" s="18"/>
      <c r="AN86" s="18"/>
      <c r="AO86" s="18"/>
    </row>
    <row r="87" spans="1:16" ht="13.5">
      <c r="A87" s="23" t="s">
        <v>32</v>
      </c>
      <c r="B87" s="24">
        <v>2</v>
      </c>
      <c r="C87" s="122">
        <v>2</v>
      </c>
      <c r="D87" s="24">
        <v>1</v>
      </c>
      <c r="E87" s="25" t="s">
        <v>138</v>
      </c>
      <c r="F87" s="24">
        <v>1</v>
      </c>
      <c r="G87" s="25" t="s">
        <v>119</v>
      </c>
      <c r="H87" s="26" t="s">
        <v>117</v>
      </c>
      <c r="I87" s="17">
        <v>0</v>
      </c>
      <c r="J87" s="17">
        <v>0</v>
      </c>
      <c r="K87" s="17">
        <v>11.25</v>
      </c>
      <c r="L87" s="17">
        <v>0</v>
      </c>
      <c r="M87" s="17">
        <v>0</v>
      </c>
      <c r="N87" s="17">
        <v>0</v>
      </c>
      <c r="O87" s="17">
        <v>11.25</v>
      </c>
      <c r="P87" s="27">
        <f t="shared" si="14"/>
        <v>22.5</v>
      </c>
    </row>
    <row r="88" spans="1:16" ht="13.5">
      <c r="A88" s="23" t="s">
        <v>115</v>
      </c>
      <c r="B88" s="24">
        <v>2</v>
      </c>
      <c r="C88" s="122">
        <v>2</v>
      </c>
      <c r="D88" s="24">
        <v>4</v>
      </c>
      <c r="E88" s="25" t="s">
        <v>138</v>
      </c>
      <c r="F88" s="24">
        <v>1</v>
      </c>
      <c r="G88" s="25" t="s">
        <v>119</v>
      </c>
      <c r="H88" s="26" t="s">
        <v>117</v>
      </c>
      <c r="I88" s="17">
        <v>16.5</v>
      </c>
      <c r="J88" s="17">
        <v>0</v>
      </c>
      <c r="K88" s="17">
        <v>0</v>
      </c>
      <c r="L88" s="17">
        <v>0</v>
      </c>
      <c r="M88" s="17">
        <v>6</v>
      </c>
      <c r="N88" s="17">
        <v>0</v>
      </c>
      <c r="O88" s="17">
        <v>0</v>
      </c>
      <c r="P88" s="27">
        <f>SUM(I88:O88)</f>
        <v>22.5</v>
      </c>
    </row>
    <row r="89" spans="1:16" ht="13.5">
      <c r="A89" s="23" t="s">
        <v>116</v>
      </c>
      <c r="B89" s="24">
        <v>2</v>
      </c>
      <c r="C89" s="122">
        <v>2</v>
      </c>
      <c r="D89" s="24">
        <v>4</v>
      </c>
      <c r="E89" s="25" t="s">
        <v>138</v>
      </c>
      <c r="F89" s="24">
        <v>1</v>
      </c>
      <c r="G89" s="25" t="s">
        <v>119</v>
      </c>
      <c r="H89" s="26" t="s">
        <v>117</v>
      </c>
      <c r="I89" s="17">
        <v>0</v>
      </c>
      <c r="J89" s="17">
        <v>0</v>
      </c>
      <c r="K89" s="17">
        <v>0</v>
      </c>
      <c r="L89" s="17">
        <v>22.5</v>
      </c>
      <c r="M89" s="17">
        <v>0</v>
      </c>
      <c r="N89" s="17">
        <v>0</v>
      </c>
      <c r="O89" s="17">
        <v>0</v>
      </c>
      <c r="P89" s="27">
        <f>SUM(I89:O89)</f>
        <v>22.5</v>
      </c>
    </row>
    <row r="90" spans="1:16" ht="13.5">
      <c r="A90" s="23" t="s">
        <v>112</v>
      </c>
      <c r="B90" s="24">
        <v>2</v>
      </c>
      <c r="C90" s="123">
        <v>2</v>
      </c>
      <c r="D90" s="24">
        <v>4</v>
      </c>
      <c r="E90" s="25" t="s">
        <v>139</v>
      </c>
      <c r="F90" s="24">
        <v>1</v>
      </c>
      <c r="G90" s="25" t="s">
        <v>119</v>
      </c>
      <c r="H90" s="26" t="s">
        <v>117</v>
      </c>
      <c r="I90" s="17">
        <v>0</v>
      </c>
      <c r="J90" s="17">
        <v>22.5</v>
      </c>
      <c r="K90" s="17">
        <v>0</v>
      </c>
      <c r="L90" s="17">
        <v>0</v>
      </c>
      <c r="M90" s="17">
        <v>0</v>
      </c>
      <c r="N90" s="17">
        <v>0</v>
      </c>
      <c r="O90" s="17">
        <v>0</v>
      </c>
      <c r="P90" s="27">
        <f t="shared" si="14"/>
        <v>22.5</v>
      </c>
    </row>
    <row r="91" spans="1:16" ht="13.5">
      <c r="A91" s="23" t="s">
        <v>114</v>
      </c>
      <c r="B91" s="24">
        <v>1</v>
      </c>
      <c r="C91" s="122">
        <v>1</v>
      </c>
      <c r="D91" s="24">
        <v>4</v>
      </c>
      <c r="E91" s="25" t="s">
        <v>139</v>
      </c>
      <c r="F91" s="24">
        <v>1</v>
      </c>
      <c r="G91" s="25" t="s">
        <v>119</v>
      </c>
      <c r="H91" s="26" t="s">
        <v>117</v>
      </c>
      <c r="I91" s="17">
        <v>0</v>
      </c>
      <c r="J91" s="17">
        <v>7.5</v>
      </c>
      <c r="K91" s="17">
        <v>0</v>
      </c>
      <c r="L91" s="17">
        <v>0</v>
      </c>
      <c r="M91" s="17">
        <v>0</v>
      </c>
      <c r="N91" s="17">
        <v>7.5</v>
      </c>
      <c r="O91" s="17">
        <v>7.5</v>
      </c>
      <c r="P91" s="27">
        <f>SUM(I91:O91)</f>
        <v>22.5</v>
      </c>
    </row>
    <row r="92" spans="1:16" ht="13.5">
      <c r="A92" s="23" t="s">
        <v>113</v>
      </c>
      <c r="B92" s="24">
        <v>2</v>
      </c>
      <c r="C92" s="122">
        <v>2</v>
      </c>
      <c r="D92" s="24">
        <v>4</v>
      </c>
      <c r="E92" s="25" t="s">
        <v>141</v>
      </c>
      <c r="F92" s="24">
        <v>1</v>
      </c>
      <c r="G92" s="25" t="s">
        <v>119</v>
      </c>
      <c r="H92" s="26" t="s">
        <v>117</v>
      </c>
      <c r="I92" s="17">
        <v>0</v>
      </c>
      <c r="J92" s="17">
        <v>4.5</v>
      </c>
      <c r="K92" s="17">
        <v>0</v>
      </c>
      <c r="L92" s="17">
        <v>0</v>
      </c>
      <c r="M92" s="17">
        <v>9</v>
      </c>
      <c r="N92" s="17">
        <v>0</v>
      </c>
      <c r="O92" s="17">
        <v>9</v>
      </c>
      <c r="P92" s="27">
        <f t="shared" si="14"/>
        <v>22.5</v>
      </c>
    </row>
    <row r="93" spans="1:41" ht="13.5">
      <c r="A93" s="23" t="s">
        <v>111</v>
      </c>
      <c r="B93" s="24">
        <v>2</v>
      </c>
      <c r="C93" s="122">
        <v>2</v>
      </c>
      <c r="D93" s="24">
        <v>4</v>
      </c>
      <c r="E93" s="25" t="s">
        <v>139</v>
      </c>
      <c r="F93" s="24">
        <v>1</v>
      </c>
      <c r="G93" s="25" t="s">
        <v>119</v>
      </c>
      <c r="H93" s="26" t="s">
        <v>117</v>
      </c>
      <c r="I93" s="17">
        <v>0</v>
      </c>
      <c r="J93" s="17">
        <v>4.5</v>
      </c>
      <c r="K93" s="17">
        <v>0</v>
      </c>
      <c r="L93" s="17">
        <v>0</v>
      </c>
      <c r="M93" s="17">
        <v>4.5</v>
      </c>
      <c r="N93" s="17">
        <v>4.5</v>
      </c>
      <c r="O93" s="17">
        <v>9</v>
      </c>
      <c r="P93" s="27">
        <f>SUM(I93:O93)</f>
        <v>22.5</v>
      </c>
      <c r="R93" s="18"/>
      <c r="S93" s="18"/>
      <c r="T93" s="18"/>
      <c r="U93" s="18"/>
      <c r="V93" s="18"/>
      <c r="W93" s="18"/>
      <c r="X93" s="18"/>
      <c r="Y93" s="18"/>
      <c r="Z93" s="18"/>
      <c r="AA93" s="18"/>
      <c r="AB93" s="18"/>
      <c r="AC93" s="18"/>
      <c r="AD93" s="18"/>
      <c r="AE93" s="18"/>
      <c r="AF93" s="18"/>
      <c r="AG93" s="18"/>
      <c r="AH93" s="18"/>
      <c r="AI93" s="18"/>
      <c r="AJ93" s="18"/>
      <c r="AK93" s="18"/>
      <c r="AL93" s="18"/>
      <c r="AM93" s="18"/>
      <c r="AN93" s="18"/>
      <c r="AO93" s="18"/>
    </row>
    <row r="94" spans="1:16" ht="13.5">
      <c r="A94" s="42"/>
      <c r="B94" s="43">
        <f>SUM(B75:B93)</f>
        <v>36</v>
      </c>
      <c r="C94" s="43">
        <v>5</v>
      </c>
      <c r="D94" s="43"/>
      <c r="E94" s="43"/>
      <c r="F94" s="43">
        <f>SUM(F75:F93)</f>
        <v>19</v>
      </c>
      <c r="G94" s="147" t="s">
        <v>118</v>
      </c>
      <c r="H94" s="147"/>
      <c r="I94" s="44">
        <f aca="true" t="shared" si="15" ref="I94:P94">SUM(I75:I93)</f>
        <v>43.5</v>
      </c>
      <c r="J94" s="44">
        <f t="shared" si="15"/>
        <v>79.5</v>
      </c>
      <c r="K94" s="44">
        <f t="shared" si="15"/>
        <v>81.75</v>
      </c>
      <c r="L94" s="44">
        <f t="shared" si="15"/>
        <v>37.5</v>
      </c>
      <c r="M94" s="44">
        <f t="shared" si="15"/>
        <v>55.5</v>
      </c>
      <c r="N94" s="44">
        <f t="shared" si="15"/>
        <v>45</v>
      </c>
      <c r="O94" s="44">
        <f t="shared" si="15"/>
        <v>84.75</v>
      </c>
      <c r="P94" s="45">
        <f t="shared" si="15"/>
        <v>427.5</v>
      </c>
    </row>
    <row r="95" spans="1:16" ht="13.5">
      <c r="A95" s="28"/>
      <c r="B95" s="29"/>
      <c r="C95" s="29"/>
      <c r="D95" s="29"/>
      <c r="E95" s="29"/>
      <c r="F95" s="29"/>
      <c r="G95" s="145" t="s">
        <v>120</v>
      </c>
      <c r="H95" s="145"/>
      <c r="I95" s="30">
        <v>0</v>
      </c>
      <c r="J95" s="30">
        <v>0</v>
      </c>
      <c r="K95" s="30">
        <v>0</v>
      </c>
      <c r="L95" s="30">
        <v>0</v>
      </c>
      <c r="M95" s="30">
        <v>0</v>
      </c>
      <c r="N95" s="30">
        <v>0</v>
      </c>
      <c r="O95" s="30">
        <v>0</v>
      </c>
      <c r="P95" s="30">
        <f>SUM(I95:O95)</f>
        <v>0</v>
      </c>
    </row>
    <row r="96" ht="13.5"/>
    <row r="97" spans="6:16" ht="13.5">
      <c r="F97" s="141" t="s">
        <v>35</v>
      </c>
      <c r="G97" s="142"/>
      <c r="H97" s="31" t="s">
        <v>67</v>
      </c>
      <c r="I97" s="27">
        <f>I10</f>
        <v>247.5</v>
      </c>
      <c r="J97" s="27">
        <f aca="true" t="shared" si="16" ref="J97:O97">J18</f>
        <v>69.75</v>
      </c>
      <c r="K97" s="27">
        <f t="shared" si="16"/>
        <v>38.5</v>
      </c>
      <c r="L97" s="27">
        <f t="shared" si="16"/>
        <v>127</v>
      </c>
      <c r="M97" s="27">
        <f t="shared" si="16"/>
        <v>0</v>
      </c>
      <c r="N97" s="27">
        <f t="shared" si="16"/>
        <v>50.25</v>
      </c>
      <c r="O97" s="27">
        <f t="shared" si="16"/>
        <v>29.5</v>
      </c>
      <c r="P97" s="27">
        <f>SUM(I97:O97)</f>
        <v>562.5</v>
      </c>
    </row>
    <row r="98" spans="6:16" ht="13.5">
      <c r="F98" s="141" t="s">
        <v>34</v>
      </c>
      <c r="G98" s="142"/>
      <c r="H98" s="31" t="s">
        <v>68</v>
      </c>
      <c r="I98" s="27">
        <f aca="true" t="shared" si="17" ref="I98:O98">I32+I55</f>
        <v>266.25</v>
      </c>
      <c r="J98" s="27">
        <f t="shared" si="17"/>
        <v>48</v>
      </c>
      <c r="K98" s="27">
        <f t="shared" si="17"/>
        <v>61.5</v>
      </c>
      <c r="L98" s="27">
        <f t="shared" si="17"/>
        <v>131.375</v>
      </c>
      <c r="M98" s="27">
        <f t="shared" si="17"/>
        <v>249.75</v>
      </c>
      <c r="N98" s="27">
        <f t="shared" si="17"/>
        <v>83.375</v>
      </c>
      <c r="O98" s="27">
        <f t="shared" si="17"/>
        <v>71</v>
      </c>
      <c r="P98" s="27">
        <f>SUM(I98:O98)</f>
        <v>911.25</v>
      </c>
    </row>
    <row r="99" spans="6:19" ht="13.5">
      <c r="F99" s="143" t="s">
        <v>36</v>
      </c>
      <c r="G99" s="144"/>
      <c r="H99" s="32" t="s">
        <v>69</v>
      </c>
      <c r="I99" s="17">
        <f>I97+I98</f>
        <v>513.75</v>
      </c>
      <c r="J99" s="17">
        <f aca="true" t="shared" si="18" ref="J99:O99">J97+J98</f>
        <v>117.75</v>
      </c>
      <c r="K99" s="17">
        <f t="shared" si="18"/>
        <v>100</v>
      </c>
      <c r="L99" s="17">
        <f t="shared" si="18"/>
        <v>258.375</v>
      </c>
      <c r="M99" s="17">
        <f t="shared" si="18"/>
        <v>249.75</v>
      </c>
      <c r="N99" s="17">
        <f t="shared" si="18"/>
        <v>133.625</v>
      </c>
      <c r="O99" s="17">
        <f t="shared" si="18"/>
        <v>100.5</v>
      </c>
      <c r="P99" s="27">
        <f>SUM(I99:O99)</f>
        <v>1473.75</v>
      </c>
      <c r="S99" s="102"/>
    </row>
    <row r="100" spans="6:16" ht="15" customHeight="1">
      <c r="F100" s="141" t="s">
        <v>37</v>
      </c>
      <c r="G100" s="142"/>
      <c r="H100" s="31" t="s">
        <v>70</v>
      </c>
      <c r="I100" s="27">
        <f aca="true" t="shared" si="19" ref="I100:O100">I38+I74+I95</f>
        <v>69</v>
      </c>
      <c r="J100" s="27">
        <f t="shared" si="19"/>
        <v>0</v>
      </c>
      <c r="K100" s="27">
        <f t="shared" si="19"/>
        <v>7.5</v>
      </c>
      <c r="L100" s="27">
        <f t="shared" si="19"/>
        <v>3</v>
      </c>
      <c r="M100" s="27">
        <f t="shared" si="19"/>
        <v>36</v>
      </c>
      <c r="N100" s="27">
        <f t="shared" si="19"/>
        <v>0</v>
      </c>
      <c r="O100" s="27">
        <f t="shared" si="19"/>
        <v>0</v>
      </c>
      <c r="P100" s="27">
        <f>SUM(I100:O100)</f>
        <v>115.5</v>
      </c>
    </row>
    <row r="101" spans="6:16" ht="13.5">
      <c r="F101" s="137" t="s">
        <v>38</v>
      </c>
      <c r="G101" s="138"/>
      <c r="H101" s="33" t="s">
        <v>71</v>
      </c>
      <c r="I101" s="34">
        <f aca="true" t="shared" si="20" ref="I101:P101">I100+I99</f>
        <v>582.75</v>
      </c>
      <c r="J101" s="34">
        <f t="shared" si="20"/>
        <v>117.75</v>
      </c>
      <c r="K101" s="34">
        <f t="shared" si="20"/>
        <v>107.5</v>
      </c>
      <c r="L101" s="34">
        <f t="shared" si="20"/>
        <v>261.375</v>
      </c>
      <c r="M101" s="34">
        <f t="shared" si="20"/>
        <v>285.75</v>
      </c>
      <c r="N101" s="34">
        <f t="shared" si="20"/>
        <v>133.625</v>
      </c>
      <c r="O101" s="34">
        <f t="shared" si="20"/>
        <v>100.5</v>
      </c>
      <c r="P101" s="34">
        <f t="shared" si="20"/>
        <v>1589.25</v>
      </c>
    </row>
    <row r="102" spans="6:16" ht="15" customHeight="1">
      <c r="F102" s="35"/>
      <c r="G102" s="35"/>
      <c r="H102" s="35"/>
      <c r="I102" s="36" t="s">
        <v>72</v>
      </c>
      <c r="J102" s="36" t="s">
        <v>72</v>
      </c>
      <c r="K102" s="36" t="s">
        <v>72</v>
      </c>
      <c r="L102" s="36" t="s">
        <v>72</v>
      </c>
      <c r="M102" s="36" t="s">
        <v>72</v>
      </c>
      <c r="N102" s="36" t="s">
        <v>72</v>
      </c>
      <c r="O102" s="36" t="s">
        <v>72</v>
      </c>
      <c r="P102" s="36" t="s">
        <v>72</v>
      </c>
    </row>
    <row r="103" spans="6:16" ht="15" customHeight="1">
      <c r="F103" s="139" t="s">
        <v>33</v>
      </c>
      <c r="G103" s="140"/>
      <c r="H103" s="37"/>
      <c r="I103" s="38">
        <v>450</v>
      </c>
      <c r="J103" s="38">
        <v>90</v>
      </c>
      <c r="K103" s="38">
        <v>90</v>
      </c>
      <c r="L103" s="38">
        <v>225</v>
      </c>
      <c r="M103" s="38">
        <v>270</v>
      </c>
      <c r="N103" s="38">
        <v>90</v>
      </c>
      <c r="O103" s="38">
        <v>90</v>
      </c>
      <c r="P103" s="38">
        <v>1305</v>
      </c>
    </row>
    <row r="105" spans="6:16" ht="15" customHeight="1">
      <c r="F105" s="35"/>
      <c r="G105" s="35"/>
      <c r="H105" s="35"/>
      <c r="I105" s="35"/>
      <c r="J105" s="35"/>
      <c r="K105" s="35"/>
      <c r="L105" s="35"/>
      <c r="M105" s="35"/>
      <c r="N105" s="35"/>
      <c r="O105" s="35"/>
      <c r="P105" s="35"/>
    </row>
  </sheetData>
  <sheetProtection selectLockedCells="1" selectUnlockedCells="1"/>
  <mergeCells count="18">
    <mergeCell ref="I3:O3"/>
    <mergeCell ref="G10:H10"/>
    <mergeCell ref="G18:H18"/>
    <mergeCell ref="G19:H19"/>
    <mergeCell ref="G32:H32"/>
    <mergeCell ref="G37:H37"/>
    <mergeCell ref="G38:H38"/>
    <mergeCell ref="G55:H55"/>
    <mergeCell ref="G94:H94"/>
    <mergeCell ref="G95:H95"/>
    <mergeCell ref="G73:H73"/>
    <mergeCell ref="G74:H74"/>
    <mergeCell ref="F101:G101"/>
    <mergeCell ref="F103:G103"/>
    <mergeCell ref="F97:G97"/>
    <mergeCell ref="F98:G98"/>
    <mergeCell ref="F99:G99"/>
    <mergeCell ref="F100:G100"/>
  </mergeCells>
  <conditionalFormatting sqref="K101:R65536 K1:Q4 K19:Q19 P10:Q11 P5:Q8 K32:Q32 P20:Q25 K94:R94 K100:N100 P100:R100 P34:Q39 K55:Q55 R1:R11 R52:AO53 R54:T54 X54:AO54 U55:W55 R31:R39 I31:Q31 I26:R30 I51:Q54 I40:R50 R51 Q73:R74 I56:R72 X56:AO74 T56:T72 I75:AO86 I93:AO93 I87:R92 R13:R25 P13:Q16">
    <cfRule type="cellIs" priority="27" dxfId="11" operator="equal" stopIfTrue="1">
      <formula>0</formula>
    </cfRule>
  </conditionalFormatting>
  <conditionalFormatting sqref="I11:O11 I13:O17">
    <cfRule type="cellIs" priority="26" dxfId="11" operator="equal" stopIfTrue="1">
      <formula>0</formula>
    </cfRule>
  </conditionalFormatting>
  <conditionalFormatting sqref="J5:O9">
    <cfRule type="cellIs" priority="25" dxfId="11" operator="equal" stopIfTrue="1">
      <formula>0</formula>
    </cfRule>
  </conditionalFormatting>
  <conditionalFormatting sqref="I20:O25">
    <cfRule type="cellIs" priority="24" dxfId="11" operator="equal" stopIfTrue="1">
      <formula>0</formula>
    </cfRule>
  </conditionalFormatting>
  <conditionalFormatting sqref="I33:O36">
    <cfRule type="cellIs" priority="22" dxfId="11" operator="equal" stopIfTrue="1">
      <formula>0</formula>
    </cfRule>
  </conditionalFormatting>
  <conditionalFormatting sqref="I39:O39">
    <cfRule type="cellIs" priority="21" dxfId="11" operator="equal" stopIfTrue="1">
      <formula>0</formula>
    </cfRule>
  </conditionalFormatting>
  <conditionalFormatting sqref="R55 X55:AO55">
    <cfRule type="cellIs" priority="11" dxfId="11" operator="equal" stopIfTrue="1">
      <formula>0</formula>
    </cfRule>
  </conditionalFormatting>
  <conditionalFormatting sqref="P12:R12">
    <cfRule type="cellIs" priority="2" dxfId="11" operator="equal" stopIfTrue="1">
      <formula>0</formula>
    </cfRule>
  </conditionalFormatting>
  <conditionalFormatting sqref="I12:O12">
    <cfRule type="cellIs" priority="1" dxfId="11" operator="equal" stopIfTrue="1">
      <formula>0</formula>
    </cfRule>
  </conditionalFormatting>
  <printOptions horizontalCentered="1"/>
  <pageMargins left="0.1968503937007874" right="0.1968503937007874" top="0.7874015748031497" bottom="0.1968503937007874" header="0.5905511811023623" footer="0.5118110236220472"/>
  <pageSetup fitToHeight="0" fitToWidth="1" horizontalDpi="600" verticalDpi="600" orientation="landscape" paperSize="8" r:id="rId3"/>
  <headerFooter alignWithMargins="0">
    <oddHeader>&amp;C&amp;24&amp;A</oddHeader>
  </headerFooter>
  <colBreaks count="1" manualBreakCount="1">
    <brk id="16" max="65535"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N97"/>
  <sheetViews>
    <sheetView tabSelected="1" workbookViewId="0" topLeftCell="A1">
      <selection activeCell="A1" sqref="A1"/>
    </sheetView>
  </sheetViews>
  <sheetFormatPr defaultColWidth="9.00390625" defaultRowHeight="15" customHeight="1"/>
  <cols>
    <col min="1" max="1" width="25.625" style="64" customWidth="1"/>
    <col min="2" max="2" width="9.75390625" style="58" customWidth="1"/>
    <col min="3" max="6" width="11.625" style="58" customWidth="1"/>
    <col min="7" max="13" width="8.625" style="80" customWidth="1"/>
    <col min="14" max="14" width="9.00390625" style="63" customWidth="1"/>
    <col min="15" max="16384" width="9.00390625" style="64" customWidth="1"/>
  </cols>
  <sheetData>
    <row r="1" spans="1:13" ht="19.5" customHeight="1">
      <c r="A1" s="57" t="s">
        <v>162</v>
      </c>
      <c r="C1" s="57"/>
      <c r="D1" s="59"/>
      <c r="E1" s="60"/>
      <c r="F1" s="61"/>
      <c r="G1" s="62"/>
      <c r="H1" s="57"/>
      <c r="I1" s="57"/>
      <c r="J1" s="57"/>
      <c r="K1" s="57"/>
      <c r="L1" s="57"/>
      <c r="M1" s="57"/>
    </row>
    <row r="2" spans="1:14" s="58" customFormat="1" ht="19.5" customHeight="1">
      <c r="A2" s="65"/>
      <c r="B2" s="65"/>
      <c r="C2" s="65"/>
      <c r="D2" s="66"/>
      <c r="E2" s="67"/>
      <c r="F2" s="68"/>
      <c r="G2" s="69"/>
      <c r="H2" s="65"/>
      <c r="I2" s="65"/>
      <c r="J2" s="65"/>
      <c r="K2" s="65"/>
      <c r="L2" s="65"/>
      <c r="M2" s="65"/>
      <c r="N2" s="70"/>
    </row>
    <row r="3" spans="1:13" ht="19.5" customHeight="1">
      <c r="A3" s="71"/>
      <c r="B3" s="71"/>
      <c r="C3" s="71"/>
      <c r="D3" s="72"/>
      <c r="E3" s="73"/>
      <c r="F3" s="74"/>
      <c r="G3" s="75"/>
      <c r="H3" s="154" t="s">
        <v>44</v>
      </c>
      <c r="I3" s="154"/>
      <c r="J3" s="155"/>
      <c r="K3" s="155"/>
      <c r="L3" s="155"/>
      <c r="M3" s="155"/>
    </row>
    <row r="4" spans="1:13" ht="19.5" customHeight="1">
      <c r="A4" s="65"/>
      <c r="B4" s="65"/>
      <c r="C4" s="65"/>
      <c r="D4" s="66"/>
      <c r="E4" s="67"/>
      <c r="F4" s="68"/>
      <c r="G4" s="69"/>
      <c r="H4" s="154" t="s">
        <v>45</v>
      </c>
      <c r="I4" s="154"/>
      <c r="J4" s="153"/>
      <c r="K4" s="153"/>
      <c r="L4" s="153"/>
      <c r="M4" s="153"/>
    </row>
    <row r="5" spans="1:13" ht="15" customHeight="1">
      <c r="A5" s="76" t="s">
        <v>46</v>
      </c>
      <c r="B5" s="65"/>
      <c r="C5" s="65"/>
      <c r="D5" s="66"/>
      <c r="E5" s="67"/>
      <c r="F5" s="68"/>
      <c r="G5" s="69"/>
      <c r="H5" s="77"/>
      <c r="I5" s="77"/>
      <c r="J5" s="78"/>
      <c r="K5" s="78"/>
      <c r="L5" s="78"/>
      <c r="M5" s="78"/>
    </row>
    <row r="6" spans="1:13" ht="15" customHeight="1">
      <c r="A6" s="79" t="s">
        <v>47</v>
      </c>
      <c r="B6" s="65"/>
      <c r="C6" s="65"/>
      <c r="D6" s="66"/>
      <c r="E6" s="67"/>
      <c r="F6" s="68"/>
      <c r="G6" s="69"/>
      <c r="H6" s="77"/>
      <c r="I6" s="77"/>
      <c r="J6" s="78"/>
      <c r="K6" s="78"/>
      <c r="L6" s="78"/>
      <c r="M6" s="78"/>
    </row>
    <row r="7" spans="1:13" ht="15" customHeight="1">
      <c r="A7" s="79" t="s">
        <v>48</v>
      </c>
      <c r="B7" s="65"/>
      <c r="C7" s="65"/>
      <c r="D7" s="66"/>
      <c r="E7" s="67"/>
      <c r="F7" s="68"/>
      <c r="G7" s="69"/>
      <c r="H7" s="77"/>
      <c r="I7" s="77"/>
      <c r="J7" s="78"/>
      <c r="K7" s="78"/>
      <c r="L7" s="78"/>
      <c r="M7" s="78"/>
    </row>
    <row r="8" spans="1:13" ht="15" customHeight="1">
      <c r="A8" s="79" t="s">
        <v>49</v>
      </c>
      <c r="B8" s="65"/>
      <c r="C8" s="65"/>
      <c r="D8" s="66"/>
      <c r="E8" s="67"/>
      <c r="F8" s="68"/>
      <c r="G8" s="69"/>
      <c r="H8" s="77"/>
      <c r="I8" s="77"/>
      <c r="J8" s="78"/>
      <c r="K8" s="78"/>
      <c r="L8" s="78"/>
      <c r="M8" s="78"/>
    </row>
    <row r="9" spans="1:13" ht="15" customHeight="1">
      <c r="A9" s="79" t="s">
        <v>50</v>
      </c>
      <c r="B9" s="65"/>
      <c r="C9" s="65"/>
      <c r="D9" s="66"/>
      <c r="E9" s="67"/>
      <c r="F9" s="68"/>
      <c r="G9" s="69"/>
      <c r="H9" s="77"/>
      <c r="I9" s="77"/>
      <c r="J9" s="78"/>
      <c r="K9" s="78"/>
      <c r="L9" s="78"/>
      <c r="M9" s="78"/>
    </row>
    <row r="10" spans="1:13" ht="15" customHeight="1">
      <c r="A10" s="79" t="s">
        <v>51</v>
      </c>
      <c r="B10" s="65"/>
      <c r="C10" s="65"/>
      <c r="D10" s="66"/>
      <c r="E10" s="67"/>
      <c r="F10" s="68"/>
      <c r="G10" s="69"/>
      <c r="H10" s="77"/>
      <c r="I10" s="77"/>
      <c r="J10" s="78"/>
      <c r="K10" s="78"/>
      <c r="L10" s="78"/>
      <c r="M10" s="78"/>
    </row>
    <row r="11" spans="1:13" ht="15" customHeight="1">
      <c r="A11" s="79" t="s">
        <v>167</v>
      </c>
      <c r="B11" s="65"/>
      <c r="C11" s="65"/>
      <c r="D11" s="66"/>
      <c r="E11" s="67"/>
      <c r="F11" s="68"/>
      <c r="G11" s="69"/>
      <c r="H11" s="77"/>
      <c r="I11" s="77"/>
      <c r="J11" s="78"/>
      <c r="K11" s="78"/>
      <c r="L11" s="78"/>
      <c r="M11" s="78"/>
    </row>
    <row r="12" ht="15" customHeight="1">
      <c r="A12" s="79" t="s">
        <v>168</v>
      </c>
    </row>
    <row r="13" spans="1:13" ht="15" customHeight="1">
      <c r="A13" s="81" t="str">
        <f>'令和5（2023）年度入学生'!A3</f>
        <v>授業名</v>
      </c>
      <c r="B13" s="82" t="str">
        <f>'令和5（2023）年度入学生'!B3</f>
        <v>開講</v>
      </c>
      <c r="C13" s="83" t="s">
        <v>52</v>
      </c>
      <c r="D13" s="82" t="str">
        <f>'令和5（2023）年度入学生'!D3</f>
        <v>学年</v>
      </c>
      <c r="E13" s="82" t="str">
        <f>'令和5（2023）年度入学生'!E3</f>
        <v>学期</v>
      </c>
      <c r="F13" s="82" t="str">
        <f>'令和5（2023）年度入学生'!G3</f>
        <v>必修・
選択</v>
      </c>
      <c r="G13" s="159" t="str">
        <f>'令和5（2023）年度入学生'!I3</f>
        <v>学習・教育目標別配分時間（時間）</v>
      </c>
      <c r="H13" s="160"/>
      <c r="I13" s="160"/>
      <c r="J13" s="160"/>
      <c r="K13" s="160"/>
      <c r="L13" s="160"/>
      <c r="M13" s="161"/>
    </row>
    <row r="14" spans="1:13" ht="15" customHeight="1">
      <c r="A14" s="84"/>
      <c r="B14" s="85" t="str">
        <f>'令和5（2023）年度入学生'!B4</f>
        <v>単位数</v>
      </c>
      <c r="C14" s="86" t="s">
        <v>53</v>
      </c>
      <c r="D14" s="87"/>
      <c r="E14" s="87"/>
      <c r="F14" s="87"/>
      <c r="G14" s="88" t="str">
        <f>'令和5（2023）年度入学生'!I4</f>
        <v>（A）</v>
      </c>
      <c r="H14" s="88" t="str">
        <f>'令和5（2023）年度入学生'!J4</f>
        <v>（B）</v>
      </c>
      <c r="I14" s="88" t="str">
        <f>'令和5（2023）年度入学生'!K4</f>
        <v>（C）</v>
      </c>
      <c r="J14" s="88" t="str">
        <f>'令和5（2023）年度入学生'!L4</f>
        <v>（D）</v>
      </c>
      <c r="K14" s="88" t="str">
        <f>'令和5（2023）年度入学生'!M4</f>
        <v>（E）</v>
      </c>
      <c r="L14" s="88" t="str">
        <f>'令和5（2023）年度入学生'!N4</f>
        <v>（F）</v>
      </c>
      <c r="M14" s="88" t="str">
        <f>'令和5（2023）年度入学生'!O4</f>
        <v>（G）</v>
      </c>
    </row>
    <row r="15" spans="1:13" ht="15" customHeight="1">
      <c r="A15" s="89" t="str">
        <f>'令和5（2023）年度入学生'!A5</f>
        <v>教養数学（4科目選択）</v>
      </c>
      <c r="B15" s="90">
        <f>'令和5（2023）年度入学生'!B5</f>
        <v>10</v>
      </c>
      <c r="C15" s="54"/>
      <c r="D15" s="90" t="str">
        <f>'令和5（2023）年度入学生'!D5</f>
        <v>1～2</v>
      </c>
      <c r="E15" s="90" t="str">
        <f>'令和5（2023）年度入学生'!E5</f>
        <v>春・秋学期</v>
      </c>
      <c r="F15" s="90" t="str">
        <f>'令和5（2023）年度入学生'!G5</f>
        <v>必修</v>
      </c>
      <c r="G15" s="91">
        <f>'令和5（2023）年度入学生'!I5*$C15</f>
        <v>0</v>
      </c>
      <c r="H15" s="91">
        <f>'令和5（2023）年度入学生'!J5*$C15</f>
        <v>0</v>
      </c>
      <c r="I15" s="91">
        <f>'令和5（2023）年度入学生'!K5*$C15</f>
        <v>0</v>
      </c>
      <c r="J15" s="91">
        <f>'令和5（2023）年度入学生'!L5*$C15</f>
        <v>0</v>
      </c>
      <c r="K15" s="91">
        <f>'令和5（2023）年度入学生'!M5*$C15</f>
        <v>0</v>
      </c>
      <c r="L15" s="91">
        <f>'令和5（2023）年度入学生'!N5*$C15</f>
        <v>0</v>
      </c>
      <c r="M15" s="91">
        <f>'令和5（2023）年度入学生'!O5*$C15</f>
        <v>0</v>
      </c>
    </row>
    <row r="16" spans="1:13" ht="15" customHeight="1">
      <c r="A16" s="89" t="str">
        <f>'令和5（2023）年度入学生'!A6</f>
        <v>力学I・II</v>
      </c>
      <c r="B16" s="90">
        <f>'令和5（2023）年度入学生'!B6</f>
        <v>4</v>
      </c>
      <c r="C16" s="54"/>
      <c r="D16" s="90">
        <f>'令和5（2023）年度入学生'!D6</f>
        <v>1</v>
      </c>
      <c r="E16" s="90" t="str">
        <f>'令和5（2023）年度入学生'!E6</f>
        <v>春・秋学期</v>
      </c>
      <c r="F16" s="90" t="str">
        <f>'令和5（2023）年度入学生'!G6</f>
        <v>必修</v>
      </c>
      <c r="G16" s="91">
        <f>'令和5（2023）年度入学生'!I6*$C16</f>
        <v>0</v>
      </c>
      <c r="H16" s="91">
        <f>'令和5（2023）年度入学生'!J6*$C16</f>
        <v>0</v>
      </c>
      <c r="I16" s="91">
        <f>'令和5（2023）年度入学生'!K6*$C16</f>
        <v>0</v>
      </c>
      <c r="J16" s="91">
        <f>'令和5（2023）年度入学生'!L6*$C16</f>
        <v>0</v>
      </c>
      <c r="K16" s="91">
        <f>'令和5（2023）年度入学生'!M6*$C16</f>
        <v>0</v>
      </c>
      <c r="L16" s="91">
        <f>'令和5（2023）年度入学生'!N6*$C16</f>
        <v>0</v>
      </c>
      <c r="M16" s="91">
        <f>'令和5（2023）年度入学生'!O6*$C16</f>
        <v>0</v>
      </c>
    </row>
    <row r="17" spans="1:13" ht="15" customHeight="1">
      <c r="A17" s="89" t="str">
        <f>'令和5（2023）年度入学生'!A7</f>
        <v>電磁気学I</v>
      </c>
      <c r="B17" s="90">
        <f>'令和5（2023）年度入学生'!B7</f>
        <v>2</v>
      </c>
      <c r="C17" s="54"/>
      <c r="D17" s="90">
        <f>'令和5（2023）年度入学生'!D7</f>
        <v>1</v>
      </c>
      <c r="E17" s="90" t="str">
        <f>'令和5（2023）年度入学生'!E7</f>
        <v>秋学期</v>
      </c>
      <c r="F17" s="90" t="str">
        <f>'令和5（2023）年度入学生'!G7</f>
        <v>必修</v>
      </c>
      <c r="G17" s="91">
        <f>'令和5（2023）年度入学生'!I7*$C17</f>
        <v>0</v>
      </c>
      <c r="H17" s="91">
        <f>'令和5（2023）年度入学生'!J7*$C17</f>
        <v>0</v>
      </c>
      <c r="I17" s="91">
        <f>'令和5（2023）年度入学生'!K7*$C17</f>
        <v>0</v>
      </c>
      <c r="J17" s="91">
        <f>'令和5（2023）年度入学生'!L7*$C17</f>
        <v>0</v>
      </c>
      <c r="K17" s="91">
        <f>'令和5（2023）年度入学生'!M7*$C17</f>
        <v>0</v>
      </c>
      <c r="L17" s="91">
        <f>'令和5（2023）年度入学生'!N7*$C17</f>
        <v>0</v>
      </c>
      <c r="M17" s="91">
        <f>'令和5（2023）年度入学生'!O7*$C17</f>
        <v>0</v>
      </c>
    </row>
    <row r="18" spans="1:13" ht="15" customHeight="1">
      <c r="A18" s="89" t="str">
        <f>'令和5（2023）年度入学生'!A8</f>
        <v>物理学実験</v>
      </c>
      <c r="B18" s="90">
        <f>'令和5（2023）年度入学生'!B8</f>
        <v>2</v>
      </c>
      <c r="C18" s="54"/>
      <c r="D18" s="90">
        <f>'令和5（2023）年度入学生'!D8</f>
        <v>1</v>
      </c>
      <c r="E18" s="90" t="str">
        <f>'令和5（2023）年度入学生'!E8</f>
        <v>秋学期</v>
      </c>
      <c r="F18" s="90" t="str">
        <f>'令和5（2023）年度入学生'!G8</f>
        <v>必修</v>
      </c>
      <c r="G18" s="91">
        <f>'令和5（2023）年度入学生'!I8*$C18</f>
        <v>0</v>
      </c>
      <c r="H18" s="91">
        <f>'令和5（2023）年度入学生'!J8*$C18</f>
        <v>0</v>
      </c>
      <c r="I18" s="91">
        <f>'令和5（2023）年度入学生'!K8*$C18</f>
        <v>0</v>
      </c>
      <c r="J18" s="91">
        <f>'令和5（2023）年度入学生'!L8*$C18</f>
        <v>0</v>
      </c>
      <c r="K18" s="91">
        <f>'令和5（2023）年度入学生'!M8*$C18</f>
        <v>0</v>
      </c>
      <c r="L18" s="91">
        <f>'令和5（2023）年度入学生'!N8*$C18</f>
        <v>0</v>
      </c>
      <c r="M18" s="91">
        <f>'令和5（2023）年度入学生'!O8*$C18</f>
        <v>0</v>
      </c>
    </row>
    <row r="19" spans="1:13" ht="15" customHeight="1" thickBot="1">
      <c r="A19" s="92" t="str">
        <f>'令和5（2023）年度入学生'!A9</f>
        <v>化学基礎I・II</v>
      </c>
      <c r="B19" s="93">
        <f>'令和5（2023）年度入学生'!B9</f>
        <v>4</v>
      </c>
      <c r="C19" s="55"/>
      <c r="D19" s="93">
        <f>'令和5（2023）年度入学生'!D9</f>
        <v>1</v>
      </c>
      <c r="E19" s="93" t="str">
        <f>'令和5（2023）年度入学生'!E9</f>
        <v>春・秋学期</v>
      </c>
      <c r="F19" s="93" t="str">
        <f>'令和5（2023）年度入学生'!G9</f>
        <v>必修</v>
      </c>
      <c r="G19" s="94">
        <f>'令和5（2023）年度入学生'!I9*$C19</f>
        <v>0</v>
      </c>
      <c r="H19" s="94">
        <f>'令和5（2023）年度入学生'!J9*$C19</f>
        <v>0</v>
      </c>
      <c r="I19" s="94">
        <f>'令和5（2023）年度入学生'!K9*$C19</f>
        <v>0</v>
      </c>
      <c r="J19" s="94">
        <f>'令和5（2023）年度入学生'!L9*$C19</f>
        <v>0</v>
      </c>
      <c r="K19" s="94">
        <f>'令和5（2023）年度入学生'!M9*$C19</f>
        <v>0</v>
      </c>
      <c r="L19" s="94">
        <f>'令和5（2023）年度入学生'!N9*$C19</f>
        <v>0</v>
      </c>
      <c r="M19" s="94">
        <f>'令和5（2023）年度入学生'!O9*$C19</f>
        <v>0</v>
      </c>
    </row>
    <row r="20" spans="1:13" ht="15" customHeight="1">
      <c r="A20" s="89" t="str">
        <f>'令和5（2023）年度入学生'!A11</f>
        <v>「大学での学び」基礎論</v>
      </c>
      <c r="B20" s="90">
        <f>'令和5（2023）年度入学生'!B11</f>
        <v>1</v>
      </c>
      <c r="C20" s="56"/>
      <c r="D20" s="90">
        <f>'令和5（2023）年度入学生'!D11</f>
        <v>1</v>
      </c>
      <c r="E20" s="90" t="str">
        <f>'令和5（2023）年度入学生'!E11</f>
        <v>春学期</v>
      </c>
      <c r="F20" s="90" t="str">
        <f>'令和5（2023）年度入学生'!G11</f>
        <v>必修</v>
      </c>
      <c r="G20" s="95">
        <f>'令和5（2023）年度入学生'!I11*$C20</f>
        <v>0</v>
      </c>
      <c r="H20" s="95">
        <f>'令和5（2023）年度入学生'!J11*$C20</f>
        <v>0</v>
      </c>
      <c r="I20" s="95">
        <f>'令和5（2023）年度入学生'!K11*$C20</f>
        <v>0</v>
      </c>
      <c r="J20" s="95">
        <f>'令和5（2023）年度入学生'!L11*$C20</f>
        <v>0</v>
      </c>
      <c r="K20" s="95">
        <f>'令和5（2023）年度入学生'!M11*$C20</f>
        <v>0</v>
      </c>
      <c r="L20" s="95">
        <f>'令和5（2023）年度入学生'!N11*$C20</f>
        <v>0</v>
      </c>
      <c r="M20" s="95">
        <f>'令和5（2023）年度入学生'!O11*$C20</f>
        <v>0</v>
      </c>
    </row>
    <row r="21" spans="1:13" ht="15" customHeight="1">
      <c r="A21" s="89" t="str">
        <f>'令和5（2023）年度入学生'!A12</f>
        <v>基礎セミナー</v>
      </c>
      <c r="B21" s="90">
        <f>'令和5（2023）年度入学生'!B12</f>
        <v>2</v>
      </c>
      <c r="C21" s="56"/>
      <c r="D21" s="90">
        <f>'令和5（2023）年度入学生'!D12</f>
        <v>1</v>
      </c>
      <c r="E21" s="90" t="str">
        <f>'令和5（2023）年度入学生'!E12</f>
        <v>-</v>
      </c>
      <c r="F21" s="90" t="str">
        <f>'令和5（2023）年度入学生'!G12</f>
        <v>必修</v>
      </c>
      <c r="G21" s="95">
        <f>'令和5（2023）年度入学生'!I12*$C21</f>
        <v>0</v>
      </c>
      <c r="H21" s="95">
        <f>'令和5（2023）年度入学生'!J12*$C21</f>
        <v>0</v>
      </c>
      <c r="I21" s="95">
        <f>'令和5（2023）年度入学生'!K12*$C21</f>
        <v>0</v>
      </c>
      <c r="J21" s="95">
        <f>'令和5（2023）年度入学生'!L12*$C21</f>
        <v>0</v>
      </c>
      <c r="K21" s="95">
        <f>'令和5（2023）年度入学生'!M12*$C21</f>
        <v>0</v>
      </c>
      <c r="L21" s="95">
        <f>'令和5（2023）年度入学生'!N12*$C21</f>
        <v>0</v>
      </c>
      <c r="M21" s="95">
        <f>'令和5（2023）年度入学生'!O12*$C21</f>
        <v>0</v>
      </c>
    </row>
    <row r="22" spans="1:13" ht="15" customHeight="1">
      <c r="A22" s="89" t="str">
        <f>'令和5（2023）年度入学生'!A13</f>
        <v>英語</v>
      </c>
      <c r="B22" s="90" t="str">
        <f>'令和5（2023）年度入学生'!B13</f>
        <v>-</v>
      </c>
      <c r="C22" s="56"/>
      <c r="D22" s="90" t="str">
        <f>'令和5（2023）年度入学生'!D13</f>
        <v>1～3</v>
      </c>
      <c r="E22" s="90" t="str">
        <f>'令和5（2023）年度入学生'!E13</f>
        <v>-</v>
      </c>
      <c r="F22" s="90" t="str">
        <f>'令和5（2023）年度入学生'!G13</f>
        <v>必修</v>
      </c>
      <c r="G22" s="95">
        <f>'令和5（2023）年度入学生'!I13*$C22</f>
        <v>0</v>
      </c>
      <c r="H22" s="95">
        <f>'令和5（2023）年度入学生'!J13*$C22</f>
        <v>0</v>
      </c>
      <c r="I22" s="95">
        <f>'令和5（2023）年度入学生'!K13*$C22</f>
        <v>0</v>
      </c>
      <c r="J22" s="95">
        <f>'令和5（2023）年度入学生'!L13*$C22</f>
        <v>0</v>
      </c>
      <c r="K22" s="95">
        <f>'令和5（2023）年度入学生'!M13*$C22</f>
        <v>0</v>
      </c>
      <c r="L22" s="95">
        <f>'令和5（2023）年度入学生'!N13*$C22</f>
        <v>0</v>
      </c>
      <c r="M22" s="95">
        <f>'令和5（2023）年度入学生'!O13*$C22</f>
        <v>0</v>
      </c>
    </row>
    <row r="23" spans="1:13" ht="15" customHeight="1">
      <c r="A23" s="89" t="str">
        <f>'令和5（2023）年度入学生'!A14</f>
        <v>その他外国語</v>
      </c>
      <c r="B23" s="90" t="str">
        <f>'令和5（2023）年度入学生'!B14</f>
        <v>-</v>
      </c>
      <c r="C23" s="54"/>
      <c r="D23" s="90" t="str">
        <f>'令和5（2023）年度入学生'!D14</f>
        <v>1～3</v>
      </c>
      <c r="E23" s="90" t="str">
        <f>'令和5（2023）年度入学生'!E14</f>
        <v>-</v>
      </c>
      <c r="F23" s="90" t="str">
        <f>'令和5（2023）年度入学生'!G14</f>
        <v>必修</v>
      </c>
      <c r="G23" s="91">
        <f>'令和5（2023）年度入学生'!I14*$C23</f>
        <v>0</v>
      </c>
      <c r="H23" s="91">
        <f>'令和5（2023）年度入学生'!J14*$C23</f>
        <v>0</v>
      </c>
      <c r="I23" s="91">
        <f>'令和5（2023）年度入学生'!K14*$C23</f>
        <v>0</v>
      </c>
      <c r="J23" s="91">
        <f>'令和5（2023）年度入学生'!L14*$C23</f>
        <v>0</v>
      </c>
      <c r="K23" s="91">
        <f>'令和5（2023）年度入学生'!M14*$C23</f>
        <v>0</v>
      </c>
      <c r="L23" s="91">
        <f>'令和5（2023）年度入学生'!N14*$C23</f>
        <v>0</v>
      </c>
      <c r="M23" s="91">
        <f>'令和5（2023）年度入学生'!O14*$C23</f>
        <v>0</v>
      </c>
    </row>
    <row r="24" spans="1:13" ht="15" customHeight="1">
      <c r="A24" s="89" t="str">
        <f>'令和5（2023）年度入学生'!A15</f>
        <v>健康・スポーツ科学</v>
      </c>
      <c r="B24" s="90" t="str">
        <f>'令和5（2023）年度入学生'!B15</f>
        <v>-</v>
      </c>
      <c r="C24" s="54"/>
      <c r="D24" s="90">
        <f>'令和5（2023）年度入学生'!D15</f>
        <v>1</v>
      </c>
      <c r="E24" s="90" t="str">
        <f>'令和5（2023）年度入学生'!E15</f>
        <v>-</v>
      </c>
      <c r="F24" s="90" t="str">
        <f>'令和5（2023）年度入学生'!G15</f>
        <v>必修</v>
      </c>
      <c r="G24" s="91">
        <f>'令和5（2023）年度入学生'!I15*$C24</f>
        <v>0</v>
      </c>
      <c r="H24" s="91">
        <f>'令和5（2023）年度入学生'!J15*$C24</f>
        <v>0</v>
      </c>
      <c r="I24" s="91">
        <f>'令和5（2023）年度入学生'!K15*$C24</f>
        <v>0</v>
      </c>
      <c r="J24" s="91">
        <f>'令和5（2023）年度入学生'!L15*$C24</f>
        <v>0</v>
      </c>
      <c r="K24" s="91">
        <f>'令和5（2023）年度入学生'!M15*$C24</f>
        <v>0</v>
      </c>
      <c r="L24" s="91">
        <f>'令和5（2023）年度入学生'!N15*$C24</f>
        <v>0</v>
      </c>
      <c r="M24" s="91">
        <f>'令和5（2023）年度入学生'!O15*$C24</f>
        <v>0</v>
      </c>
    </row>
    <row r="25" spans="1:13" ht="15" customHeight="1">
      <c r="A25" s="89" t="str">
        <f>'令和5（2023）年度入学生'!A16</f>
        <v>データ科学基礎・基礎演習</v>
      </c>
      <c r="B25" s="90" t="str">
        <f>'令和5（2023）年度入学生'!B16</f>
        <v>-</v>
      </c>
      <c r="C25" s="54"/>
      <c r="D25" s="90" t="str">
        <f>'令和5（2023）年度入学生'!D16</f>
        <v>1～2</v>
      </c>
      <c r="E25" s="90" t="str">
        <f>'令和5（2023）年度入学生'!E16</f>
        <v>-</v>
      </c>
      <c r="F25" s="90" t="str">
        <f>'令和5（2023）年度入学生'!G16</f>
        <v>必修</v>
      </c>
      <c r="G25" s="91">
        <f>'令和5（2023）年度入学生'!I16*$C25</f>
        <v>0</v>
      </c>
      <c r="H25" s="91">
        <f>'令和5（2023）年度入学生'!J16*$C25</f>
        <v>0</v>
      </c>
      <c r="I25" s="91">
        <f>'令和5（2023）年度入学生'!K16*$C25</f>
        <v>0</v>
      </c>
      <c r="J25" s="91">
        <f>'令和5（2023）年度入学生'!L16*$C25</f>
        <v>0</v>
      </c>
      <c r="K25" s="91">
        <f>'令和5（2023）年度入学生'!M16*$C25</f>
        <v>0</v>
      </c>
      <c r="L25" s="91">
        <f>'令和5（2023）年度入学生'!N16*$C25</f>
        <v>0</v>
      </c>
      <c r="M25" s="91">
        <f>'令和5（2023）年度入学生'!O16*$C25</f>
        <v>0</v>
      </c>
    </row>
    <row r="26" spans="1:13" ht="15" customHeight="1" thickBot="1">
      <c r="A26" s="92" t="str">
        <f>'令和5（2023）年度入学生'!A17</f>
        <v>教養科目</v>
      </c>
      <c r="B26" s="93" t="str">
        <f>'令和5（2023）年度入学生'!B17</f>
        <v>-</v>
      </c>
      <c r="C26" s="55"/>
      <c r="D26" s="93" t="str">
        <f>'令和5（2023）年度入学生'!D17</f>
        <v>1～2</v>
      </c>
      <c r="E26" s="93" t="str">
        <f>'令和5（2023）年度入学生'!E17</f>
        <v>-</v>
      </c>
      <c r="F26" s="93" t="str">
        <f>'令和5（2023）年度入学生'!G17</f>
        <v>必修</v>
      </c>
      <c r="G26" s="94">
        <f>'令和5（2023）年度入学生'!I17*$C26</f>
        <v>0</v>
      </c>
      <c r="H26" s="94">
        <f>'令和5（2023）年度入学生'!J17*$C26</f>
        <v>0</v>
      </c>
      <c r="I26" s="94">
        <f>'令和5（2023）年度入学生'!K17*$C26</f>
        <v>0</v>
      </c>
      <c r="J26" s="94">
        <f>'令和5（2023）年度入学生'!L17*$C26</f>
        <v>0</v>
      </c>
      <c r="K26" s="94">
        <f>'令和5（2023）年度入学生'!M17*$C26</f>
        <v>0</v>
      </c>
      <c r="L26" s="94">
        <f>'令和5（2023）年度入学生'!N17*$C26</f>
        <v>0</v>
      </c>
      <c r="M26" s="94">
        <f>'令和5（2023）年度入学生'!O17*$C26</f>
        <v>0</v>
      </c>
    </row>
    <row r="27" spans="1:13" ht="15" customHeight="1">
      <c r="A27" s="89" t="str">
        <f>'令和5（2023）年度入学生'!A20</f>
        <v>構造物と技術の発展</v>
      </c>
      <c r="B27" s="90">
        <f>'令和5（2023）年度入学生'!B20</f>
        <v>2</v>
      </c>
      <c r="C27" s="56"/>
      <c r="D27" s="90">
        <f>'令和5（2023）年度入学生'!D20</f>
        <v>1</v>
      </c>
      <c r="E27" s="90" t="str">
        <f>'令和5（2023）年度入学生'!E20</f>
        <v>春学期</v>
      </c>
      <c r="F27" s="90" t="str">
        <f>'令和5（2023）年度入学生'!G20</f>
        <v>必修</v>
      </c>
      <c r="G27" s="95">
        <f>'令和5（2023）年度入学生'!I20*$C27</f>
        <v>0</v>
      </c>
      <c r="H27" s="95">
        <f>'令和5（2023）年度入学生'!J20*$C27</f>
        <v>0</v>
      </c>
      <c r="I27" s="95">
        <f>'令和5（2023）年度入学生'!K20*$C27</f>
        <v>0</v>
      </c>
      <c r="J27" s="95">
        <f>'令和5（2023）年度入学生'!L20*$C27</f>
        <v>0</v>
      </c>
      <c r="K27" s="95">
        <f>'令和5（2023）年度入学生'!M20*$C27</f>
        <v>0</v>
      </c>
      <c r="L27" s="95">
        <f>'令和5（2023）年度入学生'!N20*$C27</f>
        <v>0</v>
      </c>
      <c r="M27" s="95">
        <f>'令和5（2023）年度入学生'!O20*$C27</f>
        <v>0</v>
      </c>
    </row>
    <row r="28" spans="1:13" ht="15" customHeight="1">
      <c r="A28" s="89" t="str">
        <f>'令和5（2023）年度入学生'!A21</f>
        <v>都市と文明の歴史</v>
      </c>
      <c r="B28" s="90">
        <f>'令和5（2023）年度入学生'!B21</f>
        <v>2</v>
      </c>
      <c r="C28" s="54"/>
      <c r="D28" s="90">
        <f>'令和5（2023）年度入学生'!D21</f>
        <v>1</v>
      </c>
      <c r="E28" s="90" t="str">
        <f>'令和5（2023）年度入学生'!E21</f>
        <v>春学期</v>
      </c>
      <c r="F28" s="90" t="str">
        <f>'令和5（2023）年度入学生'!G21</f>
        <v>必修</v>
      </c>
      <c r="G28" s="91">
        <f>'令和5（2023）年度入学生'!I21*$C28</f>
        <v>0</v>
      </c>
      <c r="H28" s="91">
        <f>'令和5（2023）年度入学生'!J21*$C28</f>
        <v>0</v>
      </c>
      <c r="I28" s="91">
        <f>'令和5（2023）年度入学生'!K21*$C28</f>
        <v>0</v>
      </c>
      <c r="J28" s="91">
        <f>'令和5（2023）年度入学生'!L21*$C28</f>
        <v>0</v>
      </c>
      <c r="K28" s="91">
        <f>'令和5（2023）年度入学生'!M21*$C28</f>
        <v>0</v>
      </c>
      <c r="L28" s="91">
        <f>'令和5（2023）年度入学生'!N21*$C28</f>
        <v>0</v>
      </c>
      <c r="M28" s="91">
        <f>'令和5（2023）年度入学生'!O21*$C28</f>
        <v>0</v>
      </c>
    </row>
    <row r="29" spans="1:13" ht="15" customHeight="1">
      <c r="A29" s="89" t="str">
        <f>'令和5（2023）年度入学生'!A22</f>
        <v>情報処理序説</v>
      </c>
      <c r="B29" s="90">
        <f>'令和5（2023）年度入学生'!B22</f>
        <v>2</v>
      </c>
      <c r="C29" s="54"/>
      <c r="D29" s="90">
        <f>'令和5（2023）年度入学生'!D22</f>
        <v>1</v>
      </c>
      <c r="E29" s="90" t="str">
        <f>'令和5（2023）年度入学生'!E22</f>
        <v>春学期</v>
      </c>
      <c r="F29" s="90" t="str">
        <f>'令和5（2023）年度入学生'!G22</f>
        <v>必修</v>
      </c>
      <c r="G29" s="91">
        <f>'令和5（2023）年度入学生'!I22*$C29</f>
        <v>0</v>
      </c>
      <c r="H29" s="91">
        <f>'令和5（2023）年度入学生'!J22*$C29</f>
        <v>0</v>
      </c>
      <c r="I29" s="91">
        <f>'令和5（2023）年度入学生'!K22*$C29</f>
        <v>0</v>
      </c>
      <c r="J29" s="91">
        <f>'令和5（2023）年度入学生'!L22*$C29</f>
        <v>0</v>
      </c>
      <c r="K29" s="91">
        <f>'令和5（2023）年度入学生'!M22*$C29</f>
        <v>0</v>
      </c>
      <c r="L29" s="91">
        <f>'令和5（2023）年度入学生'!N22*$C29</f>
        <v>0</v>
      </c>
      <c r="M29" s="91">
        <f>'令和5（2023）年度入学生'!O22*$C29</f>
        <v>0</v>
      </c>
    </row>
    <row r="30" spans="1:13" ht="15" customHeight="1">
      <c r="A30" s="89" t="str">
        <f>'令和5（2023）年度入学生'!A23</f>
        <v>形と力</v>
      </c>
      <c r="B30" s="90">
        <f>'令和5（2023）年度入学生'!B23</f>
        <v>2</v>
      </c>
      <c r="C30" s="54"/>
      <c r="D30" s="90">
        <f>'令和5（2023）年度入学生'!D23</f>
        <v>1</v>
      </c>
      <c r="E30" s="90" t="str">
        <f>'令和5（2023）年度入学生'!E23</f>
        <v>秋学期</v>
      </c>
      <c r="F30" s="90" t="str">
        <f>'令和5（2023）年度入学生'!G23</f>
        <v>必修</v>
      </c>
      <c r="G30" s="91">
        <f>'令和5（2023）年度入学生'!I23*$C30</f>
        <v>0</v>
      </c>
      <c r="H30" s="91">
        <f>'令和5（2023）年度入学生'!J23*$C30</f>
        <v>0</v>
      </c>
      <c r="I30" s="91">
        <f>'令和5（2023）年度入学生'!K23*$C30</f>
        <v>0</v>
      </c>
      <c r="J30" s="91">
        <f>'令和5（2023）年度入学生'!L23*$C30</f>
        <v>0</v>
      </c>
      <c r="K30" s="91">
        <f>'令和5（2023）年度入学生'!M23*$C30</f>
        <v>0</v>
      </c>
      <c r="L30" s="91">
        <f>'令和5（2023）年度入学生'!N23*$C30</f>
        <v>0</v>
      </c>
      <c r="M30" s="91">
        <f>'令和5（2023）年度入学生'!O23*$C30</f>
        <v>0</v>
      </c>
    </row>
    <row r="31" spans="1:13" ht="15" customHeight="1">
      <c r="A31" s="89" t="str">
        <f>'令和5（2023）年度入学生'!A24</f>
        <v>人間活動と環境</v>
      </c>
      <c r="B31" s="90">
        <f>'令和5（2023）年度入学生'!B24</f>
        <v>2</v>
      </c>
      <c r="C31" s="54"/>
      <c r="D31" s="90">
        <f>'令和5（2023）年度入学生'!D24</f>
        <v>1</v>
      </c>
      <c r="E31" s="90" t="str">
        <f>'令和5（2023）年度入学生'!E24</f>
        <v>秋学期</v>
      </c>
      <c r="F31" s="90" t="str">
        <f>'令和5（2023）年度入学生'!G24</f>
        <v>必修</v>
      </c>
      <c r="G31" s="91">
        <f>'令和5（2023）年度入学生'!I24*$C31</f>
        <v>0</v>
      </c>
      <c r="H31" s="91">
        <f>'令和5（2023）年度入学生'!J24*$C31</f>
        <v>0</v>
      </c>
      <c r="I31" s="91">
        <f>'令和5（2023）年度入学生'!K24*$C31</f>
        <v>0</v>
      </c>
      <c r="J31" s="91">
        <f>'令和5（2023）年度入学生'!L24*$C31</f>
        <v>0</v>
      </c>
      <c r="K31" s="91">
        <f>'令和5（2023）年度入学生'!M24*$C31</f>
        <v>0</v>
      </c>
      <c r="L31" s="91">
        <f>'令和5（2023）年度入学生'!N24*$C31</f>
        <v>0</v>
      </c>
      <c r="M31" s="91">
        <f>'令和5（2023）年度入学生'!O24*$C31</f>
        <v>0</v>
      </c>
    </row>
    <row r="32" spans="1:13" ht="15" customHeight="1">
      <c r="A32" s="89" t="str">
        <f>'令和5（2023）年度入学生'!A25</f>
        <v>数学I及び演習</v>
      </c>
      <c r="B32" s="90">
        <f>'令和5（2023）年度入学生'!B25</f>
        <v>4</v>
      </c>
      <c r="C32" s="54"/>
      <c r="D32" s="90">
        <f>'令和5（2023）年度入学生'!D25</f>
        <v>1</v>
      </c>
      <c r="E32" s="90" t="str">
        <f>'令和5（2023）年度入学生'!E25</f>
        <v>秋学期</v>
      </c>
      <c r="F32" s="90" t="str">
        <f>'令和5（2023）年度入学生'!G25</f>
        <v>必修</v>
      </c>
      <c r="G32" s="91">
        <f>'令和5（2023）年度入学生'!I25*$C32</f>
        <v>0</v>
      </c>
      <c r="H32" s="91">
        <f>'令和5（2023）年度入学生'!J25*$C32</f>
        <v>0</v>
      </c>
      <c r="I32" s="91">
        <f>'令和5（2023）年度入学生'!K25*$C32</f>
        <v>0</v>
      </c>
      <c r="J32" s="91">
        <f>'令和5（2023）年度入学生'!L25*$C32</f>
        <v>0</v>
      </c>
      <c r="K32" s="91">
        <f>'令和5（2023）年度入学生'!M25*$C32</f>
        <v>0</v>
      </c>
      <c r="L32" s="91">
        <f>'令和5（2023）年度入学生'!N25*$C32</f>
        <v>0</v>
      </c>
      <c r="M32" s="91">
        <f>'令和5（2023）年度入学生'!O25*$C32</f>
        <v>0</v>
      </c>
    </row>
    <row r="33" spans="1:13" ht="15" customHeight="1">
      <c r="A33" s="89" t="str">
        <f>'令和5（2023）年度入学生'!A26</f>
        <v>社会資本計画学</v>
      </c>
      <c r="B33" s="90">
        <f>'令和5（2023）年度入学生'!B26</f>
        <v>2</v>
      </c>
      <c r="C33" s="54"/>
      <c r="D33" s="90">
        <f>'令和5（2023）年度入学生'!D26</f>
        <v>2</v>
      </c>
      <c r="E33" s="90" t="str">
        <f>'令和5（2023）年度入学生'!E26</f>
        <v>春学期</v>
      </c>
      <c r="F33" s="90" t="str">
        <f>'令和5（2023）年度入学生'!G26</f>
        <v>必修</v>
      </c>
      <c r="G33" s="91">
        <f>'令和5（2023）年度入学生'!I26*$C33</f>
        <v>0</v>
      </c>
      <c r="H33" s="91">
        <f>'令和5（2023）年度入学生'!J26*$C33</f>
        <v>0</v>
      </c>
      <c r="I33" s="91">
        <f>'令和5（2023）年度入学生'!K26*$C33</f>
        <v>0</v>
      </c>
      <c r="J33" s="91">
        <f>'令和5（2023）年度入学生'!L26*$C33</f>
        <v>0</v>
      </c>
      <c r="K33" s="91">
        <f>'令和5（2023）年度入学生'!M26*$C33</f>
        <v>0</v>
      </c>
      <c r="L33" s="91">
        <f>'令和5（2023）年度入学生'!N26*$C33</f>
        <v>0</v>
      </c>
      <c r="M33" s="91">
        <f>'令和5（2023）年度入学生'!O26*$C33</f>
        <v>0</v>
      </c>
    </row>
    <row r="34" spans="1:13" ht="15" customHeight="1">
      <c r="A34" s="89" t="str">
        <f>'令和5（2023）年度入学生'!A27</f>
        <v>構造解析の基礎及び演習</v>
      </c>
      <c r="B34" s="90">
        <f>'令和5（2023）年度入学生'!B27</f>
        <v>4</v>
      </c>
      <c r="C34" s="54"/>
      <c r="D34" s="90">
        <f>'令和5（2023）年度入学生'!D27</f>
        <v>2</v>
      </c>
      <c r="E34" s="90" t="str">
        <f>'令和5（2023）年度入学生'!E27</f>
        <v>春学期</v>
      </c>
      <c r="F34" s="90" t="str">
        <f>'令和5（2023）年度入学生'!G27</f>
        <v>必修</v>
      </c>
      <c r="G34" s="91">
        <f>'令和5（2023）年度入学生'!I27*$C34</f>
        <v>0</v>
      </c>
      <c r="H34" s="91">
        <f>'令和5（2023）年度入学生'!J27*$C34</f>
        <v>0</v>
      </c>
      <c r="I34" s="91">
        <f>'令和5（2023）年度入学生'!K27*$C34</f>
        <v>0</v>
      </c>
      <c r="J34" s="91">
        <f>'令和5（2023）年度入学生'!L27*$C34</f>
        <v>0</v>
      </c>
      <c r="K34" s="91">
        <f>'令和5（2023）年度入学生'!M27*$C34</f>
        <v>0</v>
      </c>
      <c r="L34" s="91">
        <f>'令和5（2023）年度入学生'!N27*$C34</f>
        <v>0</v>
      </c>
      <c r="M34" s="91">
        <f>'令和5（2023）年度入学生'!O27*$C34</f>
        <v>0</v>
      </c>
    </row>
    <row r="35" spans="1:13" ht="15" customHeight="1">
      <c r="A35" s="89" t="str">
        <f>'令和5（2023）年度入学生'!A28</f>
        <v>流れの力学および演習</v>
      </c>
      <c r="B35" s="90">
        <f>'令和5（2023）年度入学生'!B28</f>
        <v>4</v>
      </c>
      <c r="C35" s="54"/>
      <c r="D35" s="90">
        <f>'令和5（2023）年度入学生'!D28</f>
        <v>2</v>
      </c>
      <c r="E35" s="90" t="str">
        <f>'令和5（2023）年度入学生'!E28</f>
        <v>春学期</v>
      </c>
      <c r="F35" s="90" t="str">
        <f>'令和5（2023）年度入学生'!G28</f>
        <v>必修</v>
      </c>
      <c r="G35" s="91">
        <f>'令和5（2023）年度入学生'!I28*$C35</f>
        <v>0</v>
      </c>
      <c r="H35" s="91">
        <f>'令和5（2023）年度入学生'!J28*$C35</f>
        <v>0</v>
      </c>
      <c r="I35" s="91">
        <f>'令和5（2023）年度入学生'!K28*$C35</f>
        <v>0</v>
      </c>
      <c r="J35" s="91">
        <f>'令和5（2023）年度入学生'!L28*$C35</f>
        <v>0</v>
      </c>
      <c r="K35" s="91">
        <f>'令和5（2023）年度入学生'!M28*$C35</f>
        <v>0</v>
      </c>
      <c r="L35" s="91">
        <f>'令和5（2023）年度入学生'!N28*$C35</f>
        <v>0</v>
      </c>
      <c r="M35" s="91">
        <f>'令和5（2023）年度入学生'!O28*$C35</f>
        <v>0</v>
      </c>
    </row>
    <row r="36" spans="1:13" ht="15" customHeight="1">
      <c r="A36" s="89" t="str">
        <f>'令和5（2023）年度入学生'!A29</f>
        <v>構造力学及び演習</v>
      </c>
      <c r="B36" s="90">
        <f>'令和5（2023）年度入学生'!B29</f>
        <v>4</v>
      </c>
      <c r="C36" s="54"/>
      <c r="D36" s="90">
        <f>'令和5（2023）年度入学生'!D29</f>
        <v>2</v>
      </c>
      <c r="E36" s="90" t="str">
        <f>'令和5（2023）年度入学生'!E29</f>
        <v>秋学期</v>
      </c>
      <c r="F36" s="90" t="str">
        <f>'令和5（2023）年度入学生'!G29</f>
        <v>必修</v>
      </c>
      <c r="G36" s="91">
        <f>'令和5（2023）年度入学生'!I29*$C36</f>
        <v>0</v>
      </c>
      <c r="H36" s="91">
        <f>'令和5（2023）年度入学生'!J29*$C36</f>
        <v>0</v>
      </c>
      <c r="I36" s="91">
        <f>'令和5（2023）年度入学生'!K29*$C36</f>
        <v>0</v>
      </c>
      <c r="J36" s="91">
        <f>'令和5（2023）年度入学生'!L29*$C36</f>
        <v>0</v>
      </c>
      <c r="K36" s="91">
        <f>'令和5（2023）年度入学生'!M29*$C36</f>
        <v>0</v>
      </c>
      <c r="L36" s="91">
        <f>'令和5（2023）年度入学生'!N29*$C36</f>
        <v>0</v>
      </c>
      <c r="M36" s="91">
        <f>'令和5（2023）年度入学生'!O29*$C36</f>
        <v>0</v>
      </c>
    </row>
    <row r="37" spans="1:13" ht="15" customHeight="1">
      <c r="A37" s="89" t="str">
        <f>'令和5（2023）年度入学生'!A30</f>
        <v>土質力学及び演習</v>
      </c>
      <c r="B37" s="90">
        <f>'令和5（2023）年度入学生'!B30</f>
        <v>4</v>
      </c>
      <c r="C37" s="54"/>
      <c r="D37" s="90">
        <f>'令和5（2023）年度入学生'!D30</f>
        <v>2</v>
      </c>
      <c r="E37" s="90" t="str">
        <f>'令和5（2023）年度入学生'!E30</f>
        <v>秋学期</v>
      </c>
      <c r="F37" s="90" t="str">
        <f>'令和5（2023）年度入学生'!G30</f>
        <v>必修</v>
      </c>
      <c r="G37" s="91">
        <f>'令和5（2023）年度入学生'!I30*$C37</f>
        <v>0</v>
      </c>
      <c r="H37" s="91">
        <f>'令和5（2023）年度入学生'!J30*$C37</f>
        <v>0</v>
      </c>
      <c r="I37" s="91">
        <f>'令和5（2023）年度入学生'!K30*$C37</f>
        <v>0</v>
      </c>
      <c r="J37" s="91">
        <f>'令和5（2023）年度入学生'!L30*$C37</f>
        <v>0</v>
      </c>
      <c r="K37" s="91">
        <f>'令和5（2023）年度入学生'!M30*$C37</f>
        <v>0</v>
      </c>
      <c r="L37" s="91">
        <f>'令和5（2023）年度入学生'!N30*$C37</f>
        <v>0</v>
      </c>
      <c r="M37" s="91">
        <f>'令和5（2023）年度入学生'!O30*$C37</f>
        <v>0</v>
      </c>
    </row>
    <row r="38" spans="1:13" ht="15" customHeight="1" thickBot="1">
      <c r="A38" s="92" t="str">
        <f>'令和5（2023）年度入学生'!A31</f>
        <v>環境土木工学実習</v>
      </c>
      <c r="B38" s="93">
        <f>'令和5（2023）年度入学生'!B31</f>
        <v>1</v>
      </c>
      <c r="C38" s="55"/>
      <c r="D38" s="93">
        <f>'令和5（2023）年度入学生'!D31</f>
        <v>2</v>
      </c>
      <c r="E38" s="93" t="str">
        <f>'令和5（2023）年度入学生'!E31</f>
        <v>秋学期</v>
      </c>
      <c r="F38" s="93" t="str">
        <f>'令和5（2023）年度入学生'!G31</f>
        <v>必修</v>
      </c>
      <c r="G38" s="94">
        <f>'令和5（2023）年度入学生'!I31*$C38</f>
        <v>0</v>
      </c>
      <c r="H38" s="94">
        <f>'令和5（2023）年度入学生'!J31*$C38</f>
        <v>0</v>
      </c>
      <c r="I38" s="94">
        <f>'令和5（2023）年度入学生'!K31*$C38</f>
        <v>0</v>
      </c>
      <c r="J38" s="94">
        <f>'令和5（2023）年度入学生'!L31*$C38</f>
        <v>0</v>
      </c>
      <c r="K38" s="94">
        <f>'令和5（2023）年度入学生'!M31*$C38</f>
        <v>0</v>
      </c>
      <c r="L38" s="94">
        <f>'令和5（2023）年度入学生'!N31*$C38</f>
        <v>0</v>
      </c>
      <c r="M38" s="94">
        <f>'令和5（2023）年度入学生'!O31*$C38</f>
        <v>0</v>
      </c>
    </row>
    <row r="39" spans="1:13" ht="15" customHeight="1">
      <c r="A39" s="111" t="str">
        <f>'令和5（2023）年度入学生'!A33</f>
        <v>図学</v>
      </c>
      <c r="B39" s="112">
        <f>'令和5（2023）年度入学生'!B33</f>
        <v>2</v>
      </c>
      <c r="C39" s="113"/>
      <c r="D39" s="112">
        <f>'令和5（2023）年度入学生'!D33</f>
        <v>1</v>
      </c>
      <c r="E39" s="112" t="str">
        <f>'令和5（2023）年度入学生'!E33</f>
        <v>春学期</v>
      </c>
      <c r="F39" s="112" t="str">
        <f>'令和5（2023）年度入学生'!G33</f>
        <v>選択</v>
      </c>
      <c r="G39" s="114">
        <f>'令和5（2023）年度入学生'!I33*$C39</f>
        <v>0</v>
      </c>
      <c r="H39" s="114">
        <f>'令和5（2023）年度入学生'!J33*$C39</f>
        <v>0</v>
      </c>
      <c r="I39" s="114">
        <f>'令和5（2023）年度入学生'!K33*$C39</f>
        <v>0</v>
      </c>
      <c r="J39" s="114">
        <f>'令和5（2023）年度入学生'!L33*$C39</f>
        <v>0</v>
      </c>
      <c r="K39" s="114">
        <f>'令和5（2023）年度入学生'!M33*$C39</f>
        <v>0</v>
      </c>
      <c r="L39" s="114">
        <f>'令和5（2023）年度入学生'!N33*$C39</f>
        <v>0</v>
      </c>
      <c r="M39" s="114">
        <f>'令和5（2023）年度入学生'!O33*$C39</f>
        <v>0</v>
      </c>
    </row>
    <row r="40" spans="1:13" ht="15" customHeight="1">
      <c r="A40" s="96" t="str">
        <f>'令和5（2023）年度入学生'!A34</f>
        <v>確率と統計</v>
      </c>
      <c r="B40" s="97">
        <f>'令和5（2023）年度入学生'!B34</f>
        <v>2</v>
      </c>
      <c r="C40" s="56"/>
      <c r="D40" s="97">
        <f>'令和5（2023）年度入学生'!D34</f>
        <v>1</v>
      </c>
      <c r="E40" s="97" t="str">
        <f>'令和5（2023）年度入学生'!E34</f>
        <v>秋学期</v>
      </c>
      <c r="F40" s="97" t="str">
        <f>'令和5（2023）年度入学生'!G34</f>
        <v>選択</v>
      </c>
      <c r="G40" s="95">
        <f>'令和5（2023）年度入学生'!I34*$C40</f>
        <v>0</v>
      </c>
      <c r="H40" s="95">
        <f>'令和5（2023）年度入学生'!J34*$C40</f>
        <v>0</v>
      </c>
      <c r="I40" s="95">
        <f>'令和5（2023）年度入学生'!K34*$C40</f>
        <v>0</v>
      </c>
      <c r="J40" s="95">
        <f>'令和5（2023）年度入学生'!L34*$C40</f>
        <v>0</v>
      </c>
      <c r="K40" s="95">
        <f>'令和5（2023）年度入学生'!M34*$C40</f>
        <v>0</v>
      </c>
      <c r="L40" s="95">
        <f>'令和5（2023）年度入学生'!N34*$C40</f>
        <v>0</v>
      </c>
      <c r="M40" s="95">
        <f>'令和5（2023）年度入学生'!O34*$C40</f>
        <v>0</v>
      </c>
    </row>
    <row r="41" spans="1:13" ht="15" customHeight="1">
      <c r="A41" s="96" t="str">
        <f>'令和5（2023）年度入学生'!A35</f>
        <v>解析力学及び演習</v>
      </c>
      <c r="B41" s="97">
        <f>'令和5（2023）年度入学生'!B35</f>
        <v>3</v>
      </c>
      <c r="C41" s="56"/>
      <c r="D41" s="97">
        <f>'令和5（2023）年度入学生'!D35</f>
        <v>2</v>
      </c>
      <c r="E41" s="97" t="str">
        <f>'令和5（2023）年度入学生'!E35</f>
        <v>春学期</v>
      </c>
      <c r="F41" s="97" t="str">
        <f>'令和5（2023）年度入学生'!G35</f>
        <v>選択</v>
      </c>
      <c r="G41" s="95">
        <f>'令和5（2023）年度入学生'!I35*$C41</f>
        <v>0</v>
      </c>
      <c r="H41" s="95">
        <f>'令和5（2023）年度入学生'!J35*$C41</f>
        <v>0</v>
      </c>
      <c r="I41" s="95">
        <f>'令和5（2023）年度入学生'!K35*$C41</f>
        <v>0</v>
      </c>
      <c r="J41" s="95">
        <f>'令和5（2023）年度入学生'!L35*$C41</f>
        <v>0</v>
      </c>
      <c r="K41" s="95">
        <f>'令和5（2023）年度入学生'!M35*$C41</f>
        <v>0</v>
      </c>
      <c r="L41" s="95">
        <f>'令和5（2023）年度入学生'!N35*$C41</f>
        <v>0</v>
      </c>
      <c r="M41" s="95">
        <f>'令和5（2023）年度入学生'!O35*$C41</f>
        <v>0</v>
      </c>
    </row>
    <row r="42" spans="1:13" ht="15" customHeight="1" thickBot="1">
      <c r="A42" s="115" t="str">
        <f>'令和5（2023）年度入学生'!A36</f>
        <v>数学2及び演習</v>
      </c>
      <c r="B42" s="116">
        <f>'令和5（2023）年度入学生'!B36</f>
        <v>4</v>
      </c>
      <c r="C42" s="117"/>
      <c r="D42" s="116">
        <f>'令和5（2023）年度入学生'!D36</f>
        <v>2</v>
      </c>
      <c r="E42" s="116" t="str">
        <f>'令和5（2023）年度入学生'!E36</f>
        <v>秋学期</v>
      </c>
      <c r="F42" s="116" t="str">
        <f>'令和5（2023）年度入学生'!G36</f>
        <v>選択</v>
      </c>
      <c r="G42" s="118">
        <f>'令和5（2023）年度入学生'!I36*$C42</f>
        <v>0</v>
      </c>
      <c r="H42" s="118">
        <f>'令和5（2023）年度入学生'!J36*$C42</f>
        <v>0</v>
      </c>
      <c r="I42" s="118">
        <f>'令和5（2023）年度入学生'!K36*$C42</f>
        <v>0</v>
      </c>
      <c r="J42" s="118">
        <f>'令和5（2023）年度入学生'!L36*$C42</f>
        <v>0</v>
      </c>
      <c r="K42" s="118">
        <f>'令和5（2023）年度入学生'!M36*$C42</f>
        <v>0</v>
      </c>
      <c r="L42" s="118">
        <f>'令和5（2023）年度入学生'!N36*$C42</f>
        <v>0</v>
      </c>
      <c r="M42" s="118">
        <f>'令和5（2023）年度入学生'!O36*$C42</f>
        <v>0</v>
      </c>
    </row>
    <row r="43" spans="1:13" ht="15" customHeight="1">
      <c r="A43" s="96" t="str">
        <f>'令和5（2023）年度入学生'!A39</f>
        <v>土木の統計学</v>
      </c>
      <c r="B43" s="97">
        <f>'令和5（2023）年度入学生'!B39</f>
        <v>2</v>
      </c>
      <c r="C43" s="56"/>
      <c r="D43" s="97">
        <f>'令和5（2023）年度入学生'!D39</f>
        <v>2</v>
      </c>
      <c r="E43" s="97" t="str">
        <f>'令和5（2023）年度入学生'!E39</f>
        <v>春学期</v>
      </c>
      <c r="F43" s="97" t="str">
        <f>'令和5（2023）年度入学生'!G39</f>
        <v>必修</v>
      </c>
      <c r="G43" s="95">
        <f>'令和5（2023）年度入学生'!I39*$C43</f>
        <v>0</v>
      </c>
      <c r="H43" s="95">
        <f>'令和5（2023）年度入学生'!J39*$C43</f>
        <v>0</v>
      </c>
      <c r="I43" s="95">
        <f>'令和5（2023）年度入学生'!K39*$C43</f>
        <v>0</v>
      </c>
      <c r="J43" s="95">
        <f>'令和5（2023）年度入学生'!L39*$C43</f>
        <v>0</v>
      </c>
      <c r="K43" s="95">
        <f>'令和5（2023）年度入学生'!M39*$C43</f>
        <v>0</v>
      </c>
      <c r="L43" s="95">
        <f>'令和5（2023）年度入学生'!N39*$C43</f>
        <v>0</v>
      </c>
      <c r="M43" s="95">
        <f>'令和5（2023）年度入学生'!O39*$C43</f>
        <v>0</v>
      </c>
    </row>
    <row r="44" spans="1:13" ht="15" customHeight="1">
      <c r="A44" s="96" t="str">
        <f>'令和5（2023）年度入学生'!A40</f>
        <v>材料工学</v>
      </c>
      <c r="B44" s="97">
        <f>'令和5（2023）年度入学生'!B40</f>
        <v>2</v>
      </c>
      <c r="C44" s="56"/>
      <c r="D44" s="97">
        <f>'令和5（2023）年度入学生'!D40</f>
        <v>2</v>
      </c>
      <c r="E44" s="97" t="str">
        <f>'令和5（2023）年度入学生'!E40</f>
        <v>秋学期</v>
      </c>
      <c r="F44" s="97" t="str">
        <f>'令和5（2023）年度入学生'!G40</f>
        <v>必修</v>
      </c>
      <c r="G44" s="95">
        <f>'令和5（2023）年度入学生'!I40*$C44</f>
        <v>0</v>
      </c>
      <c r="H44" s="95">
        <f>'令和5（2023）年度入学生'!J40*$C44</f>
        <v>0</v>
      </c>
      <c r="I44" s="95">
        <f>'令和5（2023）年度入学生'!K40*$C44</f>
        <v>0</v>
      </c>
      <c r="J44" s="95">
        <f>'令和5（2023）年度入学生'!L40*$C44</f>
        <v>0</v>
      </c>
      <c r="K44" s="95">
        <f>'令和5（2023）年度入学生'!M40*$C44</f>
        <v>0</v>
      </c>
      <c r="L44" s="95">
        <f>'令和5（2023）年度入学生'!N40*$C44</f>
        <v>0</v>
      </c>
      <c r="M44" s="95">
        <f>'令和5（2023）年度入学生'!O40*$C44</f>
        <v>0</v>
      </c>
    </row>
    <row r="45" spans="1:13" ht="15" customHeight="1">
      <c r="A45" s="96" t="str">
        <f>'令和5（2023）年度入学生'!A41</f>
        <v>空間計画論</v>
      </c>
      <c r="B45" s="97">
        <f>'令和5（2023）年度入学生'!B41</f>
        <v>2</v>
      </c>
      <c r="C45" s="56"/>
      <c r="D45" s="97">
        <f>'令和5（2023）年度入学生'!D41</f>
        <v>2</v>
      </c>
      <c r="E45" s="97" t="str">
        <f>'令和5（2023）年度入学生'!E41</f>
        <v>秋学期</v>
      </c>
      <c r="F45" s="97" t="str">
        <f>'令和5（2023）年度入学生'!G41</f>
        <v>必修</v>
      </c>
      <c r="G45" s="95">
        <f>'令和5（2023）年度入学生'!I41*$C45</f>
        <v>0</v>
      </c>
      <c r="H45" s="95">
        <f>'令和5（2023）年度入学生'!J41*$C45</f>
        <v>0</v>
      </c>
      <c r="I45" s="95">
        <f>'令和5（2023）年度入学生'!K41*$C45</f>
        <v>0</v>
      </c>
      <c r="J45" s="95">
        <f>'令和5（2023）年度入学生'!L41*$C45</f>
        <v>0</v>
      </c>
      <c r="K45" s="95">
        <f>'令和5（2023）年度入学生'!M41*$C45</f>
        <v>0</v>
      </c>
      <c r="L45" s="95">
        <f>'令和5（2023）年度入学生'!N41*$C45</f>
        <v>0</v>
      </c>
      <c r="M45" s="95">
        <f>'令和5（2023）年度入学生'!O41*$C45</f>
        <v>0</v>
      </c>
    </row>
    <row r="46" spans="1:13" ht="15" customHeight="1">
      <c r="A46" s="96" t="str">
        <f>'令和5（2023）年度入学生'!A42</f>
        <v>開水路水理学</v>
      </c>
      <c r="B46" s="97">
        <f>'令和5（2023）年度入学生'!B42</f>
        <v>2</v>
      </c>
      <c r="C46" s="56"/>
      <c r="D46" s="97">
        <f>'令和5（2023）年度入学生'!D42</f>
        <v>2</v>
      </c>
      <c r="E46" s="97" t="str">
        <f>'令和5（2023）年度入学生'!E42</f>
        <v>秋学期</v>
      </c>
      <c r="F46" s="97" t="str">
        <f>'令和5（2023）年度入学生'!G42</f>
        <v>必修</v>
      </c>
      <c r="G46" s="95">
        <f>'令和5（2023）年度入学生'!I42*$C46</f>
        <v>0</v>
      </c>
      <c r="H46" s="95">
        <f>'令和5（2023）年度入学生'!J42*$C46</f>
        <v>0</v>
      </c>
      <c r="I46" s="95">
        <f>'令和5（2023）年度入学生'!K42*$C46</f>
        <v>0</v>
      </c>
      <c r="J46" s="95">
        <f>'令和5（2023）年度入学生'!L42*$C46</f>
        <v>0</v>
      </c>
      <c r="K46" s="95">
        <f>'令和5（2023）年度入学生'!M42*$C46</f>
        <v>0</v>
      </c>
      <c r="L46" s="95">
        <f>'令和5（2023）年度入学生'!N42*$C46</f>
        <v>0</v>
      </c>
      <c r="M46" s="95">
        <f>'令和5（2023）年度入学生'!O42*$C46</f>
        <v>0</v>
      </c>
    </row>
    <row r="47" spans="1:13" ht="15" customHeight="1">
      <c r="A47" s="96" t="str">
        <f>'令和5（2023）年度入学生'!A43</f>
        <v>構造材料実験I</v>
      </c>
      <c r="B47" s="97">
        <f>'令和5（2023）年度入学生'!B43</f>
        <v>1</v>
      </c>
      <c r="C47" s="56"/>
      <c r="D47" s="97">
        <f>'令和5（2023）年度入学生'!D43</f>
        <v>2</v>
      </c>
      <c r="E47" s="97" t="str">
        <f>'令和5（2023）年度入学生'!E43</f>
        <v>秋学期</v>
      </c>
      <c r="F47" s="97" t="str">
        <f>'令和5（2023）年度入学生'!G43</f>
        <v>必修</v>
      </c>
      <c r="G47" s="95">
        <f>'令和5（2023）年度入学生'!I43*$C47</f>
        <v>0</v>
      </c>
      <c r="H47" s="95">
        <f>'令和5（2023）年度入学生'!J43*$C47</f>
        <v>0</v>
      </c>
      <c r="I47" s="95">
        <f>'令和5（2023）年度入学生'!K43*$C47</f>
        <v>0</v>
      </c>
      <c r="J47" s="95">
        <f>'令和5（2023）年度入学生'!L43*$C47</f>
        <v>0</v>
      </c>
      <c r="K47" s="95">
        <f>'令和5（2023）年度入学生'!M43*$C47</f>
        <v>0</v>
      </c>
      <c r="L47" s="95">
        <f>'令和5（2023）年度入学生'!N43*$C47</f>
        <v>0</v>
      </c>
      <c r="M47" s="95">
        <f>'令和5（2023）年度入学生'!O43*$C47</f>
        <v>0</v>
      </c>
    </row>
    <row r="48" spans="1:13" ht="15" customHeight="1">
      <c r="A48" s="96" t="str">
        <f>'令和5（2023）年度入学生'!A44</f>
        <v>土木の力学</v>
      </c>
      <c r="B48" s="97">
        <f>'令和5（2023）年度入学生'!B44</f>
        <v>2</v>
      </c>
      <c r="C48" s="56"/>
      <c r="D48" s="97">
        <f>'令和5（2023）年度入学生'!D44</f>
        <v>3</v>
      </c>
      <c r="E48" s="97" t="str">
        <f>'令和5（2023）年度入学生'!E44</f>
        <v>春学期</v>
      </c>
      <c r="F48" s="97" t="str">
        <f>'令和5（2023）年度入学生'!G44</f>
        <v>必修</v>
      </c>
      <c r="G48" s="95">
        <f>'令和5（2023）年度入学生'!I44*$C48</f>
        <v>0</v>
      </c>
      <c r="H48" s="95">
        <f>'令和5（2023）年度入学生'!J44*$C48</f>
        <v>0</v>
      </c>
      <c r="I48" s="95">
        <f>'令和5（2023）年度入学生'!K44*$C48</f>
        <v>0</v>
      </c>
      <c r="J48" s="95">
        <f>'令和5（2023）年度入学生'!L44*$C48</f>
        <v>0</v>
      </c>
      <c r="K48" s="95">
        <f>'令和5（2023）年度入学生'!M44*$C48</f>
        <v>0</v>
      </c>
      <c r="L48" s="95">
        <f>'令和5（2023）年度入学生'!N44*$C48</f>
        <v>0</v>
      </c>
      <c r="M48" s="95">
        <f>'令和5（2023）年度入学生'!O44*$C48</f>
        <v>0</v>
      </c>
    </row>
    <row r="49" spans="1:13" ht="15" customHeight="1">
      <c r="A49" s="96" t="str">
        <f>'令和5（2023）年度入学生'!A45</f>
        <v>コンクリート構造第1</v>
      </c>
      <c r="B49" s="97">
        <f>'令和5（2023）年度入学生'!B45</f>
        <v>2</v>
      </c>
      <c r="C49" s="56"/>
      <c r="D49" s="97">
        <f>'令和5（2023）年度入学生'!D45</f>
        <v>3</v>
      </c>
      <c r="E49" s="97" t="str">
        <f>'令和5（2023）年度入学生'!E45</f>
        <v>春学期</v>
      </c>
      <c r="F49" s="97" t="str">
        <f>'令和5（2023）年度入学生'!G45</f>
        <v>必修</v>
      </c>
      <c r="G49" s="95">
        <f>'令和5（2023）年度入学生'!I45*$C49</f>
        <v>0</v>
      </c>
      <c r="H49" s="95">
        <f>'令和5（2023）年度入学生'!J45*$C49</f>
        <v>0</v>
      </c>
      <c r="I49" s="95">
        <f>'令和5（2023）年度入学生'!K45*$C49</f>
        <v>0</v>
      </c>
      <c r="J49" s="95">
        <f>'令和5（2023）年度入学生'!L45*$C49</f>
        <v>0</v>
      </c>
      <c r="K49" s="95">
        <f>'令和5（2023）年度入学生'!M45*$C49</f>
        <v>0</v>
      </c>
      <c r="L49" s="95">
        <f>'令和5（2023）年度入学生'!N45*$C49</f>
        <v>0</v>
      </c>
      <c r="M49" s="95">
        <f>'令和5（2023）年度入学生'!O45*$C49</f>
        <v>0</v>
      </c>
    </row>
    <row r="50" spans="1:13" ht="15" customHeight="1">
      <c r="A50" s="96" t="str">
        <f>'令和5（2023）年度入学生'!A46</f>
        <v>土質・基礎工学</v>
      </c>
      <c r="B50" s="97">
        <f>'令和5（2023）年度入学生'!B46</f>
        <v>2</v>
      </c>
      <c r="C50" s="56"/>
      <c r="D50" s="97">
        <f>'令和5（2023）年度入学生'!D46</f>
        <v>3</v>
      </c>
      <c r="E50" s="97" t="str">
        <f>'令和5（2023）年度入学生'!E46</f>
        <v>春学期</v>
      </c>
      <c r="F50" s="97" t="str">
        <f>'令和5（2023）年度入学生'!G46</f>
        <v>必修</v>
      </c>
      <c r="G50" s="95">
        <f>'令和5（2023）年度入学生'!I46*$C50</f>
        <v>0</v>
      </c>
      <c r="H50" s="95">
        <f>'令和5（2023）年度入学生'!J46*$C50</f>
        <v>0</v>
      </c>
      <c r="I50" s="95">
        <f>'令和5（2023）年度入学生'!K46*$C50</f>
        <v>0</v>
      </c>
      <c r="J50" s="95">
        <f>'令和5（2023）年度入学生'!L46*$C50</f>
        <v>0</v>
      </c>
      <c r="K50" s="95">
        <f>'令和5（2023）年度入学生'!M46*$C50</f>
        <v>0</v>
      </c>
      <c r="L50" s="95">
        <f>'令和5（2023）年度入学生'!N46*$C50</f>
        <v>0</v>
      </c>
      <c r="M50" s="95">
        <f>'令和5（2023）年度入学生'!O46*$C50</f>
        <v>0</v>
      </c>
    </row>
    <row r="51" spans="1:13" ht="15" customHeight="1">
      <c r="A51" s="96" t="str">
        <f>'令和5（2023）年度入学生'!A47</f>
        <v>沿岸海象力学</v>
      </c>
      <c r="B51" s="97">
        <f>'令和5（2023）年度入学生'!B47</f>
        <v>2</v>
      </c>
      <c r="C51" s="56"/>
      <c r="D51" s="97">
        <f>'令和5（2023）年度入学生'!D47</f>
        <v>3</v>
      </c>
      <c r="E51" s="97" t="str">
        <f>'令和5（2023）年度入学生'!E47</f>
        <v>春学期</v>
      </c>
      <c r="F51" s="97" t="str">
        <f>'令和5（2023）年度入学生'!G47</f>
        <v>必修</v>
      </c>
      <c r="G51" s="95">
        <f>'令和5（2023）年度入学生'!I47*$C51</f>
        <v>0</v>
      </c>
      <c r="H51" s="95">
        <f>'令和5（2023）年度入学生'!J47*$C51</f>
        <v>0</v>
      </c>
      <c r="I51" s="95">
        <f>'令和5（2023）年度入学生'!K47*$C51</f>
        <v>0</v>
      </c>
      <c r="J51" s="95">
        <f>'令和5（2023）年度入学生'!L47*$C51</f>
        <v>0</v>
      </c>
      <c r="K51" s="95">
        <f>'令和5（2023）年度入学生'!M47*$C51</f>
        <v>0</v>
      </c>
      <c r="L51" s="95">
        <f>'令和5（2023）年度入学生'!N47*$C51</f>
        <v>0</v>
      </c>
      <c r="M51" s="95">
        <f>'令和5（2023）年度入学生'!O47*$C51</f>
        <v>0</v>
      </c>
    </row>
    <row r="52" spans="1:13" ht="15" customHeight="1">
      <c r="A52" s="96" t="str">
        <f>'令和5（2023）年度入学生'!A48</f>
        <v>技術英語１</v>
      </c>
      <c r="B52" s="97">
        <f>'令和5（2023）年度入学生'!B48</f>
        <v>1</v>
      </c>
      <c r="C52" s="56"/>
      <c r="D52" s="97">
        <f>'令和5（2023）年度入学生'!D48</f>
        <v>3</v>
      </c>
      <c r="E52" s="97" t="str">
        <f>'令和5（2023）年度入学生'!E48</f>
        <v>春学期</v>
      </c>
      <c r="F52" s="97" t="str">
        <f>'令和5（2023）年度入学生'!G48</f>
        <v>必修</v>
      </c>
      <c r="G52" s="95">
        <f>'令和5（2023）年度入学生'!I48*$C52</f>
        <v>0</v>
      </c>
      <c r="H52" s="95">
        <f>'令和5（2023）年度入学生'!J48*$C52</f>
        <v>0</v>
      </c>
      <c r="I52" s="95">
        <f>'令和5（2023）年度入学生'!K48*$C52</f>
        <v>0</v>
      </c>
      <c r="J52" s="95">
        <f>'令和5（2023）年度入学生'!L48*$C52</f>
        <v>0</v>
      </c>
      <c r="K52" s="95">
        <f>'令和5（2023）年度入学生'!M48*$C52</f>
        <v>0</v>
      </c>
      <c r="L52" s="95">
        <f>'令和5（2023）年度入学生'!N48*$C52</f>
        <v>0</v>
      </c>
      <c r="M52" s="95">
        <f>'令和5（2023）年度入学生'!O48*$C52</f>
        <v>0</v>
      </c>
    </row>
    <row r="53" spans="1:13" ht="15" customHeight="1">
      <c r="A53" s="96" t="str">
        <f>'令和5（2023）年度入学生'!A49</f>
        <v>水理学実験</v>
      </c>
      <c r="B53" s="97">
        <f>'令和5（2023）年度入学生'!B49</f>
        <v>1</v>
      </c>
      <c r="C53" s="56"/>
      <c r="D53" s="97">
        <f>'令和5（2023）年度入学生'!D49</f>
        <v>3</v>
      </c>
      <c r="E53" s="97" t="str">
        <f>'令和5（2023）年度入学生'!E49</f>
        <v>春学期</v>
      </c>
      <c r="F53" s="97" t="str">
        <f>'令和5（2023）年度入学生'!G49</f>
        <v>必修</v>
      </c>
      <c r="G53" s="95">
        <f>'令和5（2023）年度入学生'!I49*$C53</f>
        <v>0</v>
      </c>
      <c r="H53" s="95">
        <f>'令和5（2023）年度入学生'!J49*$C53</f>
        <v>0</v>
      </c>
      <c r="I53" s="95">
        <f>'令和5（2023）年度入学生'!K49*$C53</f>
        <v>0</v>
      </c>
      <c r="J53" s="95">
        <f>'令和5（2023）年度入学生'!L49*$C53</f>
        <v>0</v>
      </c>
      <c r="K53" s="95">
        <f>'令和5（2023）年度入学生'!M49*$C53</f>
        <v>0</v>
      </c>
      <c r="L53" s="95">
        <f>'令和5（2023）年度入学生'!N49*$C53</f>
        <v>0</v>
      </c>
      <c r="M53" s="95">
        <f>'令和5（2023）年度入学生'!O49*$C53</f>
        <v>0</v>
      </c>
    </row>
    <row r="54" spans="1:13" ht="15" customHeight="1">
      <c r="A54" s="96" t="str">
        <f>'令和5（2023）年度入学生'!A50</f>
        <v>地盤材料実験</v>
      </c>
      <c r="B54" s="97">
        <f>'令和5（2023）年度入学生'!B50</f>
        <v>1</v>
      </c>
      <c r="C54" s="56"/>
      <c r="D54" s="97">
        <f>'令和5（2023）年度入学生'!D50</f>
        <v>3</v>
      </c>
      <c r="E54" s="97" t="str">
        <f>'令和5（2023）年度入学生'!E50</f>
        <v>春学期</v>
      </c>
      <c r="F54" s="97" t="str">
        <f>'令和5（2023）年度入学生'!G50</f>
        <v>必修</v>
      </c>
      <c r="G54" s="95">
        <f>'令和5（2023）年度入学生'!I50*$C54</f>
        <v>0</v>
      </c>
      <c r="H54" s="95">
        <f>'令和5（2023）年度入学生'!J50*$C54</f>
        <v>0</v>
      </c>
      <c r="I54" s="95">
        <f>'令和5（2023）年度入学生'!K50*$C54</f>
        <v>0</v>
      </c>
      <c r="J54" s="95">
        <f>'令和5（2023）年度入学生'!L50*$C54</f>
        <v>0</v>
      </c>
      <c r="K54" s="95">
        <f>'令和5（2023）年度入学生'!M50*$C54</f>
        <v>0</v>
      </c>
      <c r="L54" s="95">
        <f>'令和5（2023）年度入学生'!N50*$C54</f>
        <v>0</v>
      </c>
      <c r="M54" s="95">
        <f>'令和5（2023）年度入学生'!O50*$C54</f>
        <v>0</v>
      </c>
    </row>
    <row r="55" spans="1:13" ht="15" customHeight="1">
      <c r="A55" s="96" t="str">
        <f>'令和5（2023）年度入学生'!A51</f>
        <v>技術英語2</v>
      </c>
      <c r="B55" s="97">
        <f>'令和5（2023）年度入学生'!B51</f>
        <v>1</v>
      </c>
      <c r="C55" s="56"/>
      <c r="D55" s="97">
        <f>'令和5（2023）年度入学生'!D51</f>
        <v>3</v>
      </c>
      <c r="E55" s="97" t="str">
        <f>'令和5（2023）年度入学生'!E51</f>
        <v>秋学期</v>
      </c>
      <c r="F55" s="97" t="str">
        <f>'令和5（2023）年度入学生'!G51</f>
        <v>必修</v>
      </c>
      <c r="G55" s="95">
        <f>'令和5（2023）年度入学生'!I51*$C55</f>
        <v>0</v>
      </c>
      <c r="H55" s="95">
        <f>'令和5（2023）年度入学生'!J51*$C55</f>
        <v>0</v>
      </c>
      <c r="I55" s="95">
        <f>'令和5（2023）年度入学生'!K51*$C55</f>
        <v>0</v>
      </c>
      <c r="J55" s="95">
        <f>'令和5（2023）年度入学生'!L51*$C55</f>
        <v>0</v>
      </c>
      <c r="K55" s="95">
        <f>'令和5（2023）年度入学生'!M51*$C55</f>
        <v>0</v>
      </c>
      <c r="L55" s="95">
        <f>'令和5（2023）年度入学生'!N51*$C55</f>
        <v>0</v>
      </c>
      <c r="M55" s="95">
        <f>'令和5（2023）年度入学生'!O51*$C55</f>
        <v>0</v>
      </c>
    </row>
    <row r="56" spans="1:13" ht="15" customHeight="1">
      <c r="A56" s="96" t="str">
        <f>'令和5（2023）年度入学生'!A52</f>
        <v>構造材料実験II</v>
      </c>
      <c r="B56" s="97">
        <f>'令和5（2023）年度入学生'!B52</f>
        <v>1</v>
      </c>
      <c r="C56" s="56"/>
      <c r="D56" s="97">
        <f>'令和5（2023）年度入学生'!D52</f>
        <v>3</v>
      </c>
      <c r="E56" s="97" t="str">
        <f>'令和5（2023）年度入学生'!E52</f>
        <v>秋学期</v>
      </c>
      <c r="F56" s="97" t="str">
        <f>'令和5（2023）年度入学生'!G52</f>
        <v>必修</v>
      </c>
      <c r="G56" s="95">
        <f>'令和5（2023）年度入学生'!I52*$C56</f>
        <v>0</v>
      </c>
      <c r="H56" s="95">
        <f>'令和5（2023）年度入学生'!J52*$C56</f>
        <v>0</v>
      </c>
      <c r="I56" s="95">
        <f>'令和5（2023）年度入学生'!K52*$C56</f>
        <v>0</v>
      </c>
      <c r="J56" s="95">
        <f>'令和5（2023）年度入学生'!L52*$C56</f>
        <v>0</v>
      </c>
      <c r="K56" s="95">
        <f>'令和5（2023）年度入学生'!M52*$C56</f>
        <v>0</v>
      </c>
      <c r="L56" s="95">
        <f>'令和5（2023）年度入学生'!N52*$C56</f>
        <v>0</v>
      </c>
      <c r="M56" s="95">
        <f>'令和5（2023）年度入学生'!O52*$C56</f>
        <v>0</v>
      </c>
    </row>
    <row r="57" spans="1:13" ht="15" customHeight="1">
      <c r="A57" s="96" t="str">
        <f>'令和5（2023）年度入学生'!A53</f>
        <v>卒業研究A</v>
      </c>
      <c r="B57" s="97">
        <f>'令和5（2023）年度入学生'!B53</f>
        <v>5</v>
      </c>
      <c r="C57" s="54"/>
      <c r="D57" s="97">
        <f>'令和5（2023）年度入学生'!D53</f>
        <v>4</v>
      </c>
      <c r="E57" s="97" t="str">
        <f>'令和5（2023）年度入学生'!E53</f>
        <v>春学期</v>
      </c>
      <c r="F57" s="97" t="str">
        <f>'令和5（2023）年度入学生'!G53</f>
        <v>必修</v>
      </c>
      <c r="G57" s="91">
        <f>'令和5（2023）年度入学生'!I53*$C57</f>
        <v>0</v>
      </c>
      <c r="H57" s="91">
        <f>'令和5（2023）年度入学生'!J53*$C57</f>
        <v>0</v>
      </c>
      <c r="I57" s="91">
        <f>'令和5（2023）年度入学生'!K53*$C57</f>
        <v>0</v>
      </c>
      <c r="J57" s="91">
        <f>'令和5（2023）年度入学生'!L53*$C57</f>
        <v>0</v>
      </c>
      <c r="K57" s="91">
        <f>'令和5（2023）年度入学生'!M53*$C57</f>
        <v>0</v>
      </c>
      <c r="L57" s="91">
        <f>'令和5（2023）年度入学生'!N53*$C57</f>
        <v>0</v>
      </c>
      <c r="M57" s="91">
        <f>'令和5（2023）年度入学生'!O53*$C57</f>
        <v>0</v>
      </c>
    </row>
    <row r="58" spans="1:13" ht="15" customHeight="1" thickBot="1">
      <c r="A58" s="92" t="str">
        <f>'令和5（2023）年度入学生'!A54</f>
        <v>卒業研究B</v>
      </c>
      <c r="B58" s="93">
        <f>'令和5（2023）年度入学生'!B54</f>
        <v>5</v>
      </c>
      <c r="C58" s="55"/>
      <c r="D58" s="93">
        <f>'令和5（2023）年度入学生'!D54</f>
        <v>4</v>
      </c>
      <c r="E58" s="93" t="str">
        <f>'令和5（2023）年度入学生'!E54</f>
        <v>秋学期</v>
      </c>
      <c r="F58" s="93" t="str">
        <f>'令和5（2023）年度入学生'!G54</f>
        <v>必修</v>
      </c>
      <c r="G58" s="94">
        <f>'令和5（2023）年度入学生'!I54*$C58</f>
        <v>0</v>
      </c>
      <c r="H58" s="94">
        <f>'令和5（2023）年度入学生'!J54*$C58</f>
        <v>0</v>
      </c>
      <c r="I58" s="94">
        <f>'令和5（2023）年度入学生'!K54*$C58</f>
        <v>0</v>
      </c>
      <c r="J58" s="94">
        <f>'令和5（2023）年度入学生'!L54*$C58</f>
        <v>0</v>
      </c>
      <c r="K58" s="94">
        <f>'令和5（2023）年度入学生'!M54*$C58</f>
        <v>0</v>
      </c>
      <c r="L58" s="94">
        <f>'令和5（2023）年度入学生'!N54*$C58</f>
        <v>0</v>
      </c>
      <c r="M58" s="94">
        <f>'令和5（2023）年度入学生'!O54*$C58</f>
        <v>0</v>
      </c>
    </row>
    <row r="59" spans="1:13" ht="15" customHeight="1">
      <c r="A59" s="111" t="str">
        <f>'令和5（2023）年度入学生'!A56</f>
        <v>情報処理演習</v>
      </c>
      <c r="B59" s="112">
        <f>'令和5（2023）年度入学生'!B56</f>
        <v>1</v>
      </c>
      <c r="C59" s="113"/>
      <c r="D59" s="112">
        <f>'令和5（2023）年度入学生'!D56</f>
        <v>2</v>
      </c>
      <c r="E59" s="112" t="str">
        <f>'令和5（2023）年度入学生'!E56</f>
        <v>春学期</v>
      </c>
      <c r="F59" s="112" t="str">
        <f>'令和5（2023）年度入学生'!G56</f>
        <v>選択</v>
      </c>
      <c r="G59" s="114">
        <f>'令和5（2023）年度入学生'!I56*$C59</f>
        <v>0</v>
      </c>
      <c r="H59" s="114">
        <f>'令和5（2023）年度入学生'!J56*$C59</f>
        <v>0</v>
      </c>
      <c r="I59" s="114">
        <f>'令和5（2023）年度入学生'!K56*$C59</f>
        <v>0</v>
      </c>
      <c r="J59" s="114">
        <f>'令和5（2023）年度入学生'!L56*$C59</f>
        <v>0</v>
      </c>
      <c r="K59" s="114">
        <f>'令和5（2023）年度入学生'!M56*$C59</f>
        <v>0</v>
      </c>
      <c r="L59" s="114">
        <f>'令和5（2023）年度入学生'!N56*$C59</f>
        <v>0</v>
      </c>
      <c r="M59" s="114">
        <f>'令和5（2023）年度入学生'!O56*$C59</f>
        <v>0</v>
      </c>
    </row>
    <row r="60" spans="1:13" ht="15" customHeight="1">
      <c r="A60" s="96" t="str">
        <f>'令和5（2023）年度入学生'!A57</f>
        <v>数値解析学</v>
      </c>
      <c r="B60" s="97">
        <f>'令和5（2023）年度入学生'!B57</f>
        <v>2</v>
      </c>
      <c r="C60" s="56"/>
      <c r="D60" s="97">
        <f>'令和5（2023）年度入学生'!D57</f>
        <v>2</v>
      </c>
      <c r="E60" s="97" t="str">
        <f>'令和5（2023）年度入学生'!E57</f>
        <v>秋学期</v>
      </c>
      <c r="F60" s="97" t="str">
        <f>'令和5（2023）年度入学生'!G57</f>
        <v>選択</v>
      </c>
      <c r="G60" s="95">
        <f>'令和5（2023）年度入学生'!I57*$C60</f>
        <v>0</v>
      </c>
      <c r="H60" s="95">
        <f>'令和5（2023）年度入学生'!J57*$C60</f>
        <v>0</v>
      </c>
      <c r="I60" s="95">
        <f>'令和5（2023）年度入学生'!K57*$C60</f>
        <v>0</v>
      </c>
      <c r="J60" s="95">
        <f>'令和5（2023）年度入学生'!L57*$C60</f>
        <v>0</v>
      </c>
      <c r="K60" s="95">
        <f>'令和5（2023）年度入学生'!M57*$C60</f>
        <v>0</v>
      </c>
      <c r="L60" s="95">
        <f>'令和5（2023）年度入学生'!N57*$C60</f>
        <v>0</v>
      </c>
      <c r="M60" s="95">
        <f>'令和5（2023）年度入学生'!O57*$C60</f>
        <v>0</v>
      </c>
    </row>
    <row r="61" spans="1:13" ht="15" customHeight="1">
      <c r="A61" s="96" t="str">
        <f>'令和5（2023）年度入学生'!A58</f>
        <v>衛生工学</v>
      </c>
      <c r="B61" s="97">
        <f>'令和5（2023）年度入学生'!B58</f>
        <v>2</v>
      </c>
      <c r="C61" s="56"/>
      <c r="D61" s="97">
        <f>'令和5（2023）年度入学生'!D58</f>
        <v>3</v>
      </c>
      <c r="E61" s="97" t="str">
        <f>'令和5（2023）年度入学生'!E58</f>
        <v>春学期</v>
      </c>
      <c r="F61" s="97" t="str">
        <f>'令和5（2023）年度入学生'!G58</f>
        <v>選択</v>
      </c>
      <c r="G61" s="95">
        <f>'令和5（2023）年度入学生'!I58*$C61</f>
        <v>0</v>
      </c>
      <c r="H61" s="95">
        <f>'令和5（2023）年度入学生'!J58*$C61</f>
        <v>0</v>
      </c>
      <c r="I61" s="95">
        <f>'令和5（2023）年度入学生'!K58*$C61</f>
        <v>0</v>
      </c>
      <c r="J61" s="95">
        <f>'令和5（2023）年度入学生'!L58*$C61</f>
        <v>0</v>
      </c>
      <c r="K61" s="95">
        <f>'令和5（2023）年度入学生'!M58*$C61</f>
        <v>0</v>
      </c>
      <c r="L61" s="95">
        <f>'令和5（2023）年度入学生'!N58*$C61</f>
        <v>0</v>
      </c>
      <c r="M61" s="95">
        <f>'令和5（2023）年度入学生'!O58*$C61</f>
        <v>0</v>
      </c>
    </row>
    <row r="62" spans="1:13" ht="15" customHeight="1">
      <c r="A62" s="96" t="str">
        <f>'令和5（2023）年度入学生'!A59</f>
        <v>計測技術及び実習</v>
      </c>
      <c r="B62" s="97">
        <f>'令和5（2023）年度入学生'!B59</f>
        <v>2.5</v>
      </c>
      <c r="C62" s="56"/>
      <c r="D62" s="97">
        <f>'令和5（2023）年度入学生'!D59</f>
        <v>3</v>
      </c>
      <c r="E62" s="97" t="str">
        <f>'令和5（2023）年度入学生'!E59</f>
        <v>春学期</v>
      </c>
      <c r="F62" s="97" t="str">
        <f>'令和5（2023）年度入学生'!G59</f>
        <v>選択</v>
      </c>
      <c r="G62" s="95">
        <f>'令和5（2023）年度入学生'!I59*$C62</f>
        <v>0</v>
      </c>
      <c r="H62" s="95">
        <f>'令和5（2023）年度入学生'!J59*$C62</f>
        <v>0</v>
      </c>
      <c r="I62" s="95">
        <f>'令和5（2023）年度入学生'!K59*$C62</f>
        <v>0</v>
      </c>
      <c r="J62" s="95">
        <f>'令和5（2023）年度入学生'!L59*$C62</f>
        <v>0</v>
      </c>
      <c r="K62" s="95">
        <f>'令和5（2023）年度入学生'!M59*$C62</f>
        <v>0</v>
      </c>
      <c r="L62" s="95">
        <f>'令和5（2023）年度入学生'!N59*$C62</f>
        <v>0</v>
      </c>
      <c r="M62" s="95">
        <f>'令和5（2023）年度入学生'!O59*$C62</f>
        <v>0</v>
      </c>
    </row>
    <row r="63" spans="1:13" ht="15" customHeight="1">
      <c r="A63" s="96" t="str">
        <f>'令和5（2023）年度入学生'!A60</f>
        <v>応用構造力学</v>
      </c>
      <c r="B63" s="97">
        <f>'令和5（2023）年度入学生'!B60</f>
        <v>2</v>
      </c>
      <c r="C63" s="56"/>
      <c r="D63" s="97">
        <f>'令和5（2023）年度入学生'!D60</f>
        <v>3</v>
      </c>
      <c r="E63" s="97" t="str">
        <f>'令和5（2023）年度入学生'!E60</f>
        <v>春学期</v>
      </c>
      <c r="F63" s="97" t="str">
        <f>'令和5（2023）年度入学生'!G60</f>
        <v>選択</v>
      </c>
      <c r="G63" s="95">
        <f>'令和5（2023）年度入学生'!I60*$C63</f>
        <v>0</v>
      </c>
      <c r="H63" s="95">
        <f>'令和5（2023）年度入学生'!J60*$C63</f>
        <v>0</v>
      </c>
      <c r="I63" s="95">
        <f>'令和5（2023）年度入学生'!K60*$C63</f>
        <v>0</v>
      </c>
      <c r="J63" s="95">
        <f>'令和5（2023）年度入学生'!L60*$C63</f>
        <v>0</v>
      </c>
      <c r="K63" s="95">
        <f>'令和5（2023）年度入学生'!M60*$C63</f>
        <v>0</v>
      </c>
      <c r="L63" s="95">
        <f>'令和5（2023）年度入学生'!N60*$C63</f>
        <v>0</v>
      </c>
      <c r="M63" s="95">
        <f>'令和5（2023）年度入学生'!O60*$C63</f>
        <v>0</v>
      </c>
    </row>
    <row r="64" spans="1:13" ht="15" customHeight="1">
      <c r="A64" s="96" t="str">
        <f>'令和5（2023）年度入学生'!A61</f>
        <v>交通論</v>
      </c>
      <c r="B64" s="97">
        <f>'令和5（2023）年度入学生'!B61</f>
        <v>2</v>
      </c>
      <c r="C64" s="56"/>
      <c r="D64" s="97">
        <f>'令和5（2023）年度入学生'!D61</f>
        <v>3</v>
      </c>
      <c r="E64" s="97" t="str">
        <f>'令和5（2023）年度入学生'!E61</f>
        <v>春学期</v>
      </c>
      <c r="F64" s="97" t="str">
        <f>'令和5（2023）年度入学生'!G61</f>
        <v>選択</v>
      </c>
      <c r="G64" s="95">
        <f>'令和5（2023）年度入学生'!I61*$C64</f>
        <v>0</v>
      </c>
      <c r="H64" s="95">
        <f>'令和5（2023）年度入学生'!J61*$C64</f>
        <v>0</v>
      </c>
      <c r="I64" s="95">
        <f>'令和5（2023）年度入学生'!K61*$C64</f>
        <v>0</v>
      </c>
      <c r="J64" s="95">
        <f>'令和5（2023）年度入学生'!L61*$C64</f>
        <v>0</v>
      </c>
      <c r="K64" s="95">
        <f>'令和5（2023）年度入学生'!M61*$C64</f>
        <v>0</v>
      </c>
      <c r="L64" s="95">
        <f>'令和5（2023）年度入学生'!N61*$C64</f>
        <v>0</v>
      </c>
      <c r="M64" s="95">
        <f>'令和5（2023）年度入学生'!O61*$C64</f>
        <v>0</v>
      </c>
    </row>
    <row r="65" spans="1:13" ht="15" customHeight="1">
      <c r="A65" s="96" t="str">
        <f>'令和5（2023）年度入学生'!A62</f>
        <v>都市環境システム工学</v>
      </c>
      <c r="B65" s="97">
        <f>'令和5（2023）年度入学生'!B62</f>
        <v>2</v>
      </c>
      <c r="C65" s="56"/>
      <c r="D65" s="97">
        <f>'令和5（2023）年度入学生'!D62</f>
        <v>3</v>
      </c>
      <c r="E65" s="97" t="str">
        <f>'令和5（2023）年度入学生'!E62</f>
        <v>春学期</v>
      </c>
      <c r="F65" s="97" t="str">
        <f>'令和5（2023）年度入学生'!G62</f>
        <v>選択</v>
      </c>
      <c r="G65" s="95">
        <f>'令和5（2023）年度入学生'!I62*$C65</f>
        <v>0</v>
      </c>
      <c r="H65" s="95">
        <f>'令和5（2023）年度入学生'!J62*$C65</f>
        <v>0</v>
      </c>
      <c r="I65" s="95">
        <f>'令和5（2023）年度入学生'!K62*$C65</f>
        <v>0</v>
      </c>
      <c r="J65" s="95">
        <f>'令和5（2023）年度入学生'!L62*$C65</f>
        <v>0</v>
      </c>
      <c r="K65" s="95">
        <f>'令和5（2023）年度入学生'!M62*$C65</f>
        <v>0</v>
      </c>
      <c r="L65" s="95">
        <f>'令和5（2023）年度入学生'!N62*$C65</f>
        <v>0</v>
      </c>
      <c r="M65" s="95">
        <f>'令和5（2023）年度入学生'!O62*$C65</f>
        <v>0</v>
      </c>
    </row>
    <row r="66" spans="1:13" ht="15" customHeight="1">
      <c r="A66" s="96" t="str">
        <f>'令和5（2023）年度入学生'!A63</f>
        <v>計算力学</v>
      </c>
      <c r="B66" s="97">
        <f>'令和5（2023）年度入学生'!B63</f>
        <v>2</v>
      </c>
      <c r="C66" s="56"/>
      <c r="D66" s="97">
        <f>'令和5（2023）年度入学生'!D63</f>
        <v>3</v>
      </c>
      <c r="E66" s="97" t="str">
        <f>'令和5（2023）年度入学生'!E63</f>
        <v>秋学期</v>
      </c>
      <c r="F66" s="97" t="str">
        <f>'令和5（2023）年度入学生'!G63</f>
        <v>選択</v>
      </c>
      <c r="G66" s="95">
        <f>'令和5（2023）年度入学生'!I63*$C66</f>
        <v>0</v>
      </c>
      <c r="H66" s="95">
        <f>'令和5（2023）年度入学生'!J63*$C66</f>
        <v>0</v>
      </c>
      <c r="I66" s="95">
        <f>'令和5（2023）年度入学生'!K63*$C66</f>
        <v>0</v>
      </c>
      <c r="J66" s="95">
        <f>'令和5（2023）年度入学生'!L63*$C66</f>
        <v>0</v>
      </c>
      <c r="K66" s="95">
        <f>'令和5（2023）年度入学生'!M63*$C66</f>
        <v>0</v>
      </c>
      <c r="L66" s="95">
        <f>'令和5（2023）年度入学生'!N63*$C66</f>
        <v>0</v>
      </c>
      <c r="M66" s="95">
        <f>'令和5（2023）年度入学生'!O63*$C66</f>
        <v>0</v>
      </c>
    </row>
    <row r="67" spans="1:13" ht="15" customHeight="1">
      <c r="A67" s="96" t="str">
        <f>'令和5（2023）年度入学生'!A64</f>
        <v>鋼構造工学</v>
      </c>
      <c r="B67" s="97">
        <f>'令和5（2023）年度入学生'!B64</f>
        <v>2</v>
      </c>
      <c r="C67" s="56"/>
      <c r="D67" s="97">
        <f>'令和5（2023）年度入学生'!D64</f>
        <v>3</v>
      </c>
      <c r="E67" s="97" t="str">
        <f>'令和5（2023）年度入学生'!E64</f>
        <v>秋学期</v>
      </c>
      <c r="F67" s="97" t="str">
        <f>'令和5（2023）年度入学生'!G64</f>
        <v>選択</v>
      </c>
      <c r="G67" s="95">
        <f>'令和5（2023）年度入学生'!I64*$C67</f>
        <v>0</v>
      </c>
      <c r="H67" s="95">
        <f>'令和5（2023）年度入学生'!J64*$C67</f>
        <v>0</v>
      </c>
      <c r="I67" s="95">
        <f>'令和5（2023）年度入学生'!K64*$C67</f>
        <v>0</v>
      </c>
      <c r="J67" s="95">
        <f>'令和5（2023）年度入学生'!L64*$C67</f>
        <v>0</v>
      </c>
      <c r="K67" s="95">
        <f>'令和5（2023）年度入学生'!M64*$C67</f>
        <v>0</v>
      </c>
      <c r="L67" s="95">
        <f>'令和5（2023）年度入学生'!N64*$C67</f>
        <v>0</v>
      </c>
      <c r="M67" s="95">
        <f>'令和5（2023）年度入学生'!O64*$C67</f>
        <v>0</v>
      </c>
    </row>
    <row r="68" spans="1:13" ht="15" customHeight="1">
      <c r="A68" s="96" t="str">
        <f>'令和5（2023）年度入学生'!A65</f>
        <v>コンクリート構造第２</v>
      </c>
      <c r="B68" s="97">
        <f>'令和5（2023）年度入学生'!B65</f>
        <v>2</v>
      </c>
      <c r="C68" s="56"/>
      <c r="D68" s="97">
        <f>'令和5（2023）年度入学生'!D65</f>
        <v>3</v>
      </c>
      <c r="E68" s="97" t="str">
        <f>'令和5（2023）年度入学生'!E65</f>
        <v>秋学期</v>
      </c>
      <c r="F68" s="97" t="str">
        <f>'令和5（2023）年度入学生'!G65</f>
        <v>選択</v>
      </c>
      <c r="G68" s="95">
        <f>'令和5（2023）年度入学生'!I65*$C68</f>
        <v>0</v>
      </c>
      <c r="H68" s="95">
        <f>'令和5（2023）年度入学生'!J65*$C68</f>
        <v>0</v>
      </c>
      <c r="I68" s="95">
        <f>'令和5（2023）年度入学生'!K65*$C68</f>
        <v>0</v>
      </c>
      <c r="J68" s="95">
        <f>'令和5（2023）年度入学生'!L65*$C68</f>
        <v>0</v>
      </c>
      <c r="K68" s="95">
        <f>'令和5（2023）年度入学生'!M65*$C68</f>
        <v>0</v>
      </c>
      <c r="L68" s="95">
        <f>'令和5（2023）年度入学生'!N65*$C68</f>
        <v>0</v>
      </c>
      <c r="M68" s="95">
        <f>'令和5（2023）年度入学生'!O65*$C68</f>
        <v>0</v>
      </c>
    </row>
    <row r="69" spans="1:13" ht="15" customHeight="1">
      <c r="A69" s="96" t="str">
        <f>'令和5（2023）年度入学生'!A66</f>
        <v>地盤工学</v>
      </c>
      <c r="B69" s="97">
        <f>'令和5（2023）年度入学生'!B66</f>
        <v>2</v>
      </c>
      <c r="C69" s="56"/>
      <c r="D69" s="97">
        <f>'令和5（2023）年度入学生'!D66</f>
        <v>3</v>
      </c>
      <c r="E69" s="97" t="str">
        <f>'令和5（2023）年度入学生'!E66</f>
        <v>秋学期</v>
      </c>
      <c r="F69" s="97" t="str">
        <f>'令和5（2023）年度入学生'!G66</f>
        <v>選択</v>
      </c>
      <c r="G69" s="95">
        <f>'令和5（2023）年度入学生'!I66*$C69</f>
        <v>0</v>
      </c>
      <c r="H69" s="95">
        <f>'令和5（2023）年度入学生'!J66*$C69</f>
        <v>0</v>
      </c>
      <c r="I69" s="95">
        <f>'令和5（2023）年度入学生'!K66*$C69</f>
        <v>0</v>
      </c>
      <c r="J69" s="95">
        <f>'令和5（2023）年度入学生'!L66*$C69</f>
        <v>0</v>
      </c>
      <c r="K69" s="95">
        <f>'令和5（2023）年度入学生'!M66*$C69</f>
        <v>0</v>
      </c>
      <c r="L69" s="95">
        <f>'令和5（2023）年度入学生'!N66*$C69</f>
        <v>0</v>
      </c>
      <c r="M69" s="95">
        <f>'令和5（2023）年度入学生'!O66*$C69</f>
        <v>0</v>
      </c>
    </row>
    <row r="70" spans="1:13" ht="15" customHeight="1">
      <c r="A70" s="96" t="str">
        <f>'令和5（2023）年度入学生'!A67</f>
        <v>水文・河川工学</v>
      </c>
      <c r="B70" s="97">
        <f>'令和5（2023）年度入学生'!B67</f>
        <v>2</v>
      </c>
      <c r="C70" s="56"/>
      <c r="D70" s="97">
        <f>'令和5（2023）年度入学生'!D67</f>
        <v>3</v>
      </c>
      <c r="E70" s="97" t="str">
        <f>'令和5（2023）年度入学生'!E67</f>
        <v>秋学期</v>
      </c>
      <c r="F70" s="97" t="str">
        <f>'令和5（2023）年度入学生'!G67</f>
        <v>選択</v>
      </c>
      <c r="G70" s="95">
        <f>'令和5（2023）年度入学生'!I67*$C70</f>
        <v>0</v>
      </c>
      <c r="H70" s="95">
        <f>'令和5（2023）年度入学生'!J67*$C70</f>
        <v>0</v>
      </c>
      <c r="I70" s="95">
        <f>'令和5（2023）年度入学生'!K67*$C70</f>
        <v>0</v>
      </c>
      <c r="J70" s="95">
        <f>'令和5（2023）年度入学生'!L67*$C70</f>
        <v>0</v>
      </c>
      <c r="K70" s="95">
        <f>'令和5（2023）年度入学生'!M67*$C70</f>
        <v>0</v>
      </c>
      <c r="L70" s="95">
        <f>'令和5（2023）年度入学生'!N67*$C70</f>
        <v>0</v>
      </c>
      <c r="M70" s="95">
        <f>'令和5（2023）年度入学生'!O67*$C70</f>
        <v>0</v>
      </c>
    </row>
    <row r="71" spans="1:13" ht="15" customHeight="1">
      <c r="A71" s="96" t="str">
        <f>'令和5（2023）年度入学生'!A68</f>
        <v>海岸・海洋工学</v>
      </c>
      <c r="B71" s="97">
        <f>'令和5（2023）年度入学生'!B68</f>
        <v>2</v>
      </c>
      <c r="C71" s="56"/>
      <c r="D71" s="97">
        <f>'令和5（2023）年度入学生'!D68</f>
        <v>3</v>
      </c>
      <c r="E71" s="97" t="str">
        <f>'令和5（2023）年度入学生'!E68</f>
        <v>秋学期</v>
      </c>
      <c r="F71" s="97" t="str">
        <f>'令和5（2023）年度入学生'!G68</f>
        <v>選択</v>
      </c>
      <c r="G71" s="95">
        <f>'令和5（2023）年度入学生'!I68*$C71</f>
        <v>0</v>
      </c>
      <c r="H71" s="95">
        <f>'令和5（2023）年度入学生'!J68*$C71</f>
        <v>0</v>
      </c>
      <c r="I71" s="95">
        <f>'令和5（2023）年度入学生'!K68*$C71</f>
        <v>0</v>
      </c>
      <c r="J71" s="95">
        <f>'令和5（2023）年度入学生'!L68*$C71</f>
        <v>0</v>
      </c>
      <c r="K71" s="95">
        <f>'令和5（2023）年度入学生'!M68*$C71</f>
        <v>0</v>
      </c>
      <c r="L71" s="95">
        <f>'令和5（2023）年度入学生'!N68*$C71</f>
        <v>0</v>
      </c>
      <c r="M71" s="95">
        <f>'令和5（2023）年度入学生'!O68*$C71</f>
        <v>0</v>
      </c>
    </row>
    <row r="72" spans="1:13" ht="15" customHeight="1">
      <c r="A72" s="96" t="str">
        <f>'令和5（2023）年度入学生'!A69</f>
        <v>社会資本・空間計画学演習</v>
      </c>
      <c r="B72" s="97">
        <f>'令和5（2023）年度入学生'!B69</f>
        <v>1</v>
      </c>
      <c r="C72" s="56"/>
      <c r="D72" s="97">
        <f>'令和5（2023）年度入学生'!D69</f>
        <v>3</v>
      </c>
      <c r="E72" s="97" t="str">
        <f>'令和5（2023）年度入学生'!E69</f>
        <v>秋学期</v>
      </c>
      <c r="F72" s="97" t="str">
        <f>'令和5（2023）年度入学生'!G69</f>
        <v>選択</v>
      </c>
      <c r="G72" s="95">
        <f>'令和5（2023）年度入学生'!I69*$C72</f>
        <v>0</v>
      </c>
      <c r="H72" s="95">
        <f>'令和5（2023）年度入学生'!J69*$C72</f>
        <v>0</v>
      </c>
      <c r="I72" s="95">
        <f>'令和5（2023）年度入学生'!K69*$C72</f>
        <v>0</v>
      </c>
      <c r="J72" s="95">
        <f>'令和5（2023）年度入学生'!L69*$C72</f>
        <v>0</v>
      </c>
      <c r="K72" s="95">
        <f>'令和5（2023）年度入学生'!M69*$C72</f>
        <v>0</v>
      </c>
      <c r="L72" s="95">
        <f>'令和5（2023）年度入学生'!N69*$C72</f>
        <v>0</v>
      </c>
      <c r="M72" s="95">
        <f>'令和5（2023）年度入学生'!O69*$C72</f>
        <v>0</v>
      </c>
    </row>
    <row r="73" spans="1:13" ht="15" customHeight="1">
      <c r="A73" s="96" t="str">
        <f>'令和5（2023）年度入学生'!A70</f>
        <v>環境情報演習</v>
      </c>
      <c r="B73" s="97">
        <f>'令和5（2023）年度入学生'!B70</f>
        <v>1</v>
      </c>
      <c r="C73" s="56"/>
      <c r="D73" s="97">
        <f>'令和5（2023）年度入学生'!D70</f>
        <v>3</v>
      </c>
      <c r="E73" s="97" t="str">
        <f>'令和5（2023）年度入学生'!E70</f>
        <v>秋学期</v>
      </c>
      <c r="F73" s="97" t="str">
        <f>'令和5（2023）年度入学生'!G70</f>
        <v>選択</v>
      </c>
      <c r="G73" s="95">
        <f>'令和5（2023）年度入学生'!I70*$C73</f>
        <v>0</v>
      </c>
      <c r="H73" s="95">
        <f>'令和5（2023）年度入学生'!J70*$C73</f>
        <v>0</v>
      </c>
      <c r="I73" s="95">
        <f>'令和5（2023）年度入学生'!K70*$C73</f>
        <v>0</v>
      </c>
      <c r="J73" s="95">
        <f>'令和5（2023）年度入学生'!L70*$C73</f>
        <v>0</v>
      </c>
      <c r="K73" s="95">
        <f>'令和5（2023）年度入学生'!M70*$C73</f>
        <v>0</v>
      </c>
      <c r="L73" s="95">
        <f>'令和5（2023）年度入学生'!N70*$C73</f>
        <v>0</v>
      </c>
      <c r="M73" s="95">
        <f>'令和5（2023）年度入学生'!O70*$C73</f>
        <v>0</v>
      </c>
    </row>
    <row r="74" spans="1:13" ht="15" customHeight="1">
      <c r="A74" s="96" t="str">
        <f>'令和5（2023）年度入学生'!A71</f>
        <v>橋梁設計演習</v>
      </c>
      <c r="B74" s="97">
        <f>'令和5（2023）年度入学生'!B71</f>
        <v>1</v>
      </c>
      <c r="C74" s="56"/>
      <c r="D74" s="97">
        <f>'令和5（2023）年度入学生'!D71</f>
        <v>4</v>
      </c>
      <c r="E74" s="97" t="str">
        <f>'令和5（2023）年度入学生'!E71</f>
        <v>春学期</v>
      </c>
      <c r="F74" s="97" t="str">
        <f>'令和5（2023）年度入学生'!G71</f>
        <v>選択</v>
      </c>
      <c r="G74" s="95">
        <f>'令和5（2023）年度入学生'!I71*$C74</f>
        <v>0</v>
      </c>
      <c r="H74" s="95">
        <f>'令和5（2023）年度入学生'!J71*$C74</f>
        <v>0</v>
      </c>
      <c r="I74" s="95">
        <f>'令和5（2023）年度入学生'!K71*$C74</f>
        <v>0</v>
      </c>
      <c r="J74" s="95">
        <f>'令和5（2023）年度入学生'!L71*$C74</f>
        <v>0</v>
      </c>
      <c r="K74" s="95">
        <f>'令和5（2023）年度入学生'!M71*$C74</f>
        <v>0</v>
      </c>
      <c r="L74" s="95">
        <f>'令和5（2023）年度入学生'!N71*$C74</f>
        <v>0</v>
      </c>
      <c r="M74" s="95">
        <f>'令和5（2023）年度入学生'!O71*$C74</f>
        <v>0</v>
      </c>
    </row>
    <row r="75" spans="1:13" ht="15" customHeight="1" thickBot="1">
      <c r="A75" s="115" t="str">
        <f>'令和5（2023）年度入学生'!A72</f>
        <v>土木地質学</v>
      </c>
      <c r="B75" s="116">
        <f>'令和5（2023）年度入学生'!B72</f>
        <v>2</v>
      </c>
      <c r="C75" s="117"/>
      <c r="D75" s="116">
        <f>'令和5（2023）年度入学生'!D72</f>
        <v>4</v>
      </c>
      <c r="E75" s="116" t="str">
        <f>'令和5（2023）年度入学生'!E72</f>
        <v>春学期</v>
      </c>
      <c r="F75" s="116" t="str">
        <f>'令和5（2023）年度入学生'!G72</f>
        <v>選択</v>
      </c>
      <c r="G75" s="118">
        <f>'令和5（2023）年度入学生'!I72*$C75</f>
        <v>0</v>
      </c>
      <c r="H75" s="118">
        <f>'令和5（2023）年度入学生'!J72*$C75</f>
        <v>0</v>
      </c>
      <c r="I75" s="118">
        <f>'令和5（2023）年度入学生'!K72*$C75</f>
        <v>0</v>
      </c>
      <c r="J75" s="118">
        <f>'令和5（2023）年度入学生'!L72*$C75</f>
        <v>0</v>
      </c>
      <c r="K75" s="118">
        <f>'令和5（2023）年度入学生'!M72*$C75</f>
        <v>0</v>
      </c>
      <c r="L75" s="118">
        <f>'令和5（2023）年度入学生'!N72*$C75</f>
        <v>0</v>
      </c>
      <c r="M75" s="118">
        <f>'令和5（2023）年度入学生'!O72*$C75</f>
        <v>0</v>
      </c>
    </row>
    <row r="76" spans="1:13" ht="15" customHeight="1">
      <c r="A76" s="111" t="str">
        <f>'令和5（2023）年度入学生'!A75</f>
        <v>国土のデザインとプロジェクト</v>
      </c>
      <c r="B76" s="112">
        <f>'令和5（2023）年度入学生'!B75</f>
        <v>2</v>
      </c>
      <c r="C76" s="113"/>
      <c r="D76" s="112">
        <f>'令和5（2023）年度入学生'!D75</f>
        <v>2</v>
      </c>
      <c r="E76" s="112" t="str">
        <f>'令和5（2023）年度入学生'!E75</f>
        <v>春学期</v>
      </c>
      <c r="F76" s="112" t="str">
        <f>'令和5（2023）年度入学生'!G75</f>
        <v>選択</v>
      </c>
      <c r="G76" s="114">
        <f>'令和5（2023）年度入学生'!I75*$C76</f>
        <v>0</v>
      </c>
      <c r="H76" s="114">
        <f>'令和5（2023）年度入学生'!J75*$C76</f>
        <v>0</v>
      </c>
      <c r="I76" s="114">
        <f>'令和5（2023）年度入学生'!K75*$C76</f>
        <v>0</v>
      </c>
      <c r="J76" s="114">
        <f>'令和5（2023）年度入学生'!L75*$C76</f>
        <v>0</v>
      </c>
      <c r="K76" s="114">
        <f>'令和5（2023）年度入学生'!M75*$C76</f>
        <v>0</v>
      </c>
      <c r="L76" s="114">
        <f>'令和5（2023）年度入学生'!N75*$C76</f>
        <v>0</v>
      </c>
      <c r="M76" s="114">
        <f>'令和5（2023）年度入学生'!O75*$C76</f>
        <v>0</v>
      </c>
    </row>
    <row r="77" spans="1:13" ht="15" customHeight="1">
      <c r="A77" s="96" t="str">
        <f>'令和5（2023）年度入学生'!A76</f>
        <v>土木史</v>
      </c>
      <c r="B77" s="97">
        <f>'令和5（2023）年度入学生'!B76</f>
        <v>2</v>
      </c>
      <c r="C77" s="56"/>
      <c r="D77" s="97">
        <f>'令和5（2023）年度入学生'!D76</f>
        <v>3</v>
      </c>
      <c r="E77" s="97" t="str">
        <f>'令和5（2023）年度入学生'!E76</f>
        <v>春学期</v>
      </c>
      <c r="F77" s="97" t="str">
        <f>'令和5（2023）年度入学生'!G76</f>
        <v>選択</v>
      </c>
      <c r="G77" s="95">
        <f>'令和5（2023）年度入学生'!I76*$C77</f>
        <v>0</v>
      </c>
      <c r="H77" s="95">
        <f>'令和5（2023）年度入学生'!J76*$C77</f>
        <v>0</v>
      </c>
      <c r="I77" s="95">
        <f>'令和5（2023）年度入学生'!K76*$C77</f>
        <v>0</v>
      </c>
      <c r="J77" s="95">
        <f>'令和5（2023）年度入学生'!L76*$C77</f>
        <v>0</v>
      </c>
      <c r="K77" s="95">
        <f>'令和5（2023）年度入学生'!M76*$C77</f>
        <v>0</v>
      </c>
      <c r="L77" s="95">
        <f>'令和5（2023）年度入学生'!N76*$C77</f>
        <v>0</v>
      </c>
      <c r="M77" s="95">
        <f>'令和5（2023）年度入学生'!O76*$C77</f>
        <v>0</v>
      </c>
    </row>
    <row r="78" spans="1:13" ht="15" customHeight="1">
      <c r="A78" s="96" t="str">
        <f>'令和5（2023）年度入学生'!A77</f>
        <v>都市・国土計画</v>
      </c>
      <c r="B78" s="97">
        <f>'令和5（2023）年度入学生'!B77</f>
        <v>2</v>
      </c>
      <c r="C78" s="56"/>
      <c r="D78" s="97">
        <f>'令和5（2023）年度入学生'!D77</f>
        <v>3</v>
      </c>
      <c r="E78" s="97" t="str">
        <f>'令和5（2023）年度入学生'!E77</f>
        <v>秋学期</v>
      </c>
      <c r="F78" s="97" t="str">
        <f>'令和5（2023）年度入学生'!G77</f>
        <v>選択</v>
      </c>
      <c r="G78" s="95">
        <f>'令和5（2023）年度入学生'!I77*$C78</f>
        <v>0</v>
      </c>
      <c r="H78" s="95">
        <f>'令和5（2023）年度入学生'!J77*$C78</f>
        <v>0</v>
      </c>
      <c r="I78" s="95">
        <f>'令和5（2023）年度入学生'!K77*$C78</f>
        <v>0</v>
      </c>
      <c r="J78" s="95">
        <f>'令和5（2023）年度入学生'!L77*$C78</f>
        <v>0</v>
      </c>
      <c r="K78" s="95">
        <f>'令和5（2023）年度入学生'!M77*$C78</f>
        <v>0</v>
      </c>
      <c r="L78" s="95">
        <f>'令和5（2023）年度入学生'!N77*$C78</f>
        <v>0</v>
      </c>
      <c r="M78" s="95">
        <f>'令和5（2023）年度入学生'!O77*$C78</f>
        <v>0</v>
      </c>
    </row>
    <row r="79" spans="1:13" ht="15" customHeight="1">
      <c r="A79" s="96" t="str">
        <f>'令和5（2023）年度入学生'!A78</f>
        <v>空間設計論</v>
      </c>
      <c r="B79" s="97">
        <f>'令和5（2023）年度入学生'!B78</f>
        <v>2</v>
      </c>
      <c r="C79" s="56"/>
      <c r="D79" s="97">
        <f>'令和5（2023）年度入学生'!D78</f>
        <v>4</v>
      </c>
      <c r="E79" s="97" t="str">
        <f>'令和5（2023）年度入学生'!E78</f>
        <v>春学期</v>
      </c>
      <c r="F79" s="97" t="str">
        <f>'令和5（2023）年度入学生'!G78</f>
        <v>選択</v>
      </c>
      <c r="G79" s="95">
        <f>'令和5（2023）年度入学生'!I78*$C79</f>
        <v>0</v>
      </c>
      <c r="H79" s="95">
        <f>'令和5（2023）年度入学生'!J78*$C79</f>
        <v>0</v>
      </c>
      <c r="I79" s="95">
        <f>'令和5（2023）年度入学生'!K78*$C79</f>
        <v>0</v>
      </c>
      <c r="J79" s="95">
        <f>'令和5（2023）年度入学生'!L78*$C79</f>
        <v>0</v>
      </c>
      <c r="K79" s="95">
        <f>'令和5（2023）年度入学生'!M78*$C79</f>
        <v>0</v>
      </c>
      <c r="L79" s="95">
        <f>'令和5（2023）年度入学生'!N78*$C79</f>
        <v>0</v>
      </c>
      <c r="M79" s="95">
        <f>'令和5（2023）年度入学生'!O78*$C79</f>
        <v>0</v>
      </c>
    </row>
    <row r="80" spans="1:13" ht="15" customHeight="1">
      <c r="A80" s="96" t="str">
        <f>'令和5（2023）年度入学生'!A79</f>
        <v>防災・減災技術</v>
      </c>
      <c r="B80" s="97">
        <f>'令和5（2023）年度入学生'!B79</f>
        <v>2</v>
      </c>
      <c r="C80" s="56"/>
      <c r="D80" s="97">
        <f>'令和5（2023）年度入学生'!D79</f>
        <v>4</v>
      </c>
      <c r="E80" s="97" t="str">
        <f>'令和5（2023）年度入学生'!E79</f>
        <v>春学期</v>
      </c>
      <c r="F80" s="97" t="str">
        <f>'令和5（2023）年度入学生'!G79</f>
        <v>選択</v>
      </c>
      <c r="G80" s="95">
        <f>'令和5（2023）年度入学生'!I79*$C80</f>
        <v>0</v>
      </c>
      <c r="H80" s="95">
        <f>'令和5（2023）年度入学生'!J79*$C80</f>
        <v>0</v>
      </c>
      <c r="I80" s="95">
        <f>'令和5（2023）年度入学生'!K79*$C80</f>
        <v>0</v>
      </c>
      <c r="J80" s="95">
        <f>'令和5（2023）年度入学生'!L79*$C80</f>
        <v>0</v>
      </c>
      <c r="K80" s="95">
        <f>'令和5（2023）年度入学生'!M79*$C80</f>
        <v>0</v>
      </c>
      <c r="L80" s="95">
        <f>'令和5（2023）年度入学生'!N79*$C80</f>
        <v>0</v>
      </c>
      <c r="M80" s="95">
        <f>'令和5（2023）年度入学生'!O79*$C80</f>
        <v>0</v>
      </c>
    </row>
    <row r="81" spans="1:13" ht="15" customHeight="1">
      <c r="A81" s="96" t="str">
        <f>'令和5（2023）年度入学生'!A80</f>
        <v>社会基盤施設の設計と維持管理</v>
      </c>
      <c r="B81" s="97">
        <f>'令和5（2023）年度入学生'!B80</f>
        <v>2</v>
      </c>
      <c r="C81" s="56"/>
      <c r="D81" s="97">
        <f>'令和5（2023）年度入学生'!D80</f>
        <v>4</v>
      </c>
      <c r="E81" s="97" t="str">
        <f>'令和5（2023）年度入学生'!E80</f>
        <v>春学期</v>
      </c>
      <c r="F81" s="97" t="str">
        <f>'令和5（2023）年度入学生'!G80</f>
        <v>選択</v>
      </c>
      <c r="G81" s="95">
        <f>'令和5（2023）年度入学生'!I80*$C81</f>
        <v>0</v>
      </c>
      <c r="H81" s="95">
        <f>'令和5（2023）年度入学生'!J80*$C81</f>
        <v>0</v>
      </c>
      <c r="I81" s="95">
        <f>'令和5（2023）年度入学生'!K80*$C81</f>
        <v>0</v>
      </c>
      <c r="J81" s="95">
        <f>'令和5（2023）年度入学生'!L80*$C81</f>
        <v>0</v>
      </c>
      <c r="K81" s="95">
        <f>'令和5（2023）年度入学生'!M80*$C81</f>
        <v>0</v>
      </c>
      <c r="L81" s="95">
        <f>'令和5（2023）年度入学生'!N80*$C81</f>
        <v>0</v>
      </c>
      <c r="M81" s="95">
        <f>'令和5（2023）年度入学生'!O80*$C81</f>
        <v>0</v>
      </c>
    </row>
    <row r="82" spans="1:13" ht="15" customHeight="1">
      <c r="A82" s="96" t="str">
        <f>'令和5（2023）年度入学生'!A81</f>
        <v>工学概論第１</v>
      </c>
      <c r="B82" s="97">
        <f>'令和5（2023）年度入学生'!B81</f>
        <v>1</v>
      </c>
      <c r="C82" s="56"/>
      <c r="D82" s="97">
        <f>'令和5（2023）年度入学生'!D81</f>
        <v>1</v>
      </c>
      <c r="E82" s="97" t="str">
        <f>'令和5（2023）年度入学生'!E81</f>
        <v>春学期</v>
      </c>
      <c r="F82" s="97" t="str">
        <f>'令和5（2023）年度入学生'!G81</f>
        <v>選択</v>
      </c>
      <c r="G82" s="95">
        <f>'令和5（2023）年度入学生'!I81*$C82</f>
        <v>0</v>
      </c>
      <c r="H82" s="95">
        <f>'令和5（2023）年度入学生'!J81*$C82</f>
        <v>0</v>
      </c>
      <c r="I82" s="95">
        <f>'令和5（2023）年度入学生'!K81*$C82</f>
        <v>0</v>
      </c>
      <c r="J82" s="95">
        <f>'令和5（2023）年度入学生'!L81*$C82</f>
        <v>0</v>
      </c>
      <c r="K82" s="95">
        <f>'令和5（2023）年度入学生'!M81*$C82</f>
        <v>0</v>
      </c>
      <c r="L82" s="95">
        <f>'令和5（2023）年度入学生'!N81*$C82</f>
        <v>0</v>
      </c>
      <c r="M82" s="95">
        <f>'令和5（2023）年度入学生'!O81*$C82</f>
        <v>0</v>
      </c>
    </row>
    <row r="83" spans="1:14" ht="15" customHeight="1">
      <c r="A83" s="96" t="str">
        <f>'令和5（2023）年度入学生'!A82</f>
        <v>工学概論第２</v>
      </c>
      <c r="B83" s="97">
        <f>'令和5（2023）年度入学生'!B82</f>
        <v>1</v>
      </c>
      <c r="C83" s="56"/>
      <c r="D83" s="97">
        <f>'令和5（2023）年度入学生'!D82</f>
        <v>4</v>
      </c>
      <c r="E83" s="97" t="str">
        <f>'令和5（2023）年度入学生'!E82</f>
        <v>春学期</v>
      </c>
      <c r="F83" s="97" t="str">
        <f>'令和5（2023）年度入学生'!G82</f>
        <v>選択</v>
      </c>
      <c r="G83" s="95">
        <f>'令和5（2023）年度入学生'!I82*$C83</f>
        <v>0</v>
      </c>
      <c r="H83" s="95">
        <f>'令和5（2023）年度入学生'!J82*$C83</f>
        <v>0</v>
      </c>
      <c r="I83" s="95">
        <f>'令和5（2023）年度入学生'!K82*$C83</f>
        <v>0</v>
      </c>
      <c r="J83" s="95">
        <f>'令和5（2023）年度入学生'!L82*$C83</f>
        <v>0</v>
      </c>
      <c r="K83" s="95">
        <f>'令和5（2023）年度入学生'!M82*$C83</f>
        <v>0</v>
      </c>
      <c r="L83" s="95">
        <f>'令和5（2023）年度入学生'!N82*$C83</f>
        <v>0</v>
      </c>
      <c r="M83" s="95">
        <f>'令和5（2023）年度入学生'!O82*$C83</f>
        <v>0</v>
      </c>
      <c r="N83" s="98"/>
    </row>
    <row r="84" spans="1:13" ht="15" customHeight="1">
      <c r="A84" s="96" t="str">
        <f>'令和5（2023）年度入学生'!A83</f>
        <v>工学概論第３</v>
      </c>
      <c r="B84" s="97">
        <f>'令和5（2023）年度入学生'!B83</f>
        <v>2</v>
      </c>
      <c r="C84" s="56"/>
      <c r="D84" s="97">
        <f>'令和5（2023）年度入学生'!D83</f>
        <v>4</v>
      </c>
      <c r="E84" s="97" t="str">
        <f>'令和5（2023）年度入学生'!E83</f>
        <v>秋学期</v>
      </c>
      <c r="F84" s="97" t="str">
        <f>'令和5（2023）年度入学生'!G83</f>
        <v>選択</v>
      </c>
      <c r="G84" s="95">
        <f>'令和5（2023）年度入学生'!I83*$C84</f>
        <v>0</v>
      </c>
      <c r="H84" s="95">
        <f>'令和5（2023）年度入学生'!J83*$C84</f>
        <v>0</v>
      </c>
      <c r="I84" s="95">
        <f>'令和5（2023）年度入学生'!K83*$C84</f>
        <v>0</v>
      </c>
      <c r="J84" s="95">
        <f>'令和5（2023）年度入学生'!L83*$C84</f>
        <v>0</v>
      </c>
      <c r="K84" s="95">
        <f>'令和5（2023）年度入学生'!M83*$C84</f>
        <v>0</v>
      </c>
      <c r="L84" s="95">
        <f>'令和5（2023）年度入学生'!N83*$C84</f>
        <v>0</v>
      </c>
      <c r="M84" s="95">
        <f>'令和5（2023）年度入学生'!O83*$C84</f>
        <v>0</v>
      </c>
    </row>
    <row r="85" spans="1:13" ht="15" customHeight="1">
      <c r="A85" s="96" t="str">
        <f>'令和5（2023）年度入学生'!A84</f>
        <v>工学概論第４</v>
      </c>
      <c r="B85" s="97">
        <f>'令和5（2023）年度入学生'!B84</f>
        <v>3</v>
      </c>
      <c r="C85" s="56"/>
      <c r="D85" s="97">
        <f>'令和5（2023）年度入学生'!D84</f>
        <v>1</v>
      </c>
      <c r="E85" s="97" t="str">
        <f>'令和5（2023）年度入学生'!E84</f>
        <v>春学期</v>
      </c>
      <c r="F85" s="97" t="str">
        <f>'令和5（2023）年度入学生'!G84</f>
        <v>選択</v>
      </c>
      <c r="G85" s="95">
        <f>'令和5（2023）年度入学生'!I84*$C85</f>
        <v>0</v>
      </c>
      <c r="H85" s="95">
        <f>'令和5（2023）年度入学生'!J84*$C85</f>
        <v>0</v>
      </c>
      <c r="I85" s="95">
        <f>'令和5（2023）年度入学生'!K84*$C85</f>
        <v>0</v>
      </c>
      <c r="J85" s="95">
        <f>'令和5（2023）年度入学生'!L84*$C85</f>
        <v>0</v>
      </c>
      <c r="K85" s="95">
        <f>'令和5（2023）年度入学生'!M84*$C85</f>
        <v>0</v>
      </c>
      <c r="L85" s="95">
        <f>'令和5（2023）年度入学生'!N84*$C85</f>
        <v>0</v>
      </c>
      <c r="M85" s="95">
        <f>'令和5（2023）年度入学生'!O84*$C85</f>
        <v>0</v>
      </c>
    </row>
    <row r="86" spans="1:13" ht="15" customHeight="1">
      <c r="A86" s="96" t="str">
        <f>'令和5（2023）年度入学生'!A85</f>
        <v>国際先端自動車工学U1</v>
      </c>
      <c r="B86" s="97">
        <f>'令和5（2023）年度入学生'!B85</f>
        <v>1</v>
      </c>
      <c r="C86" s="56"/>
      <c r="D86" s="97">
        <f>'令和5（2023）年度入学生'!D85</f>
        <v>1</v>
      </c>
      <c r="E86" s="97" t="str">
        <f>'令和5（2023）年度入学生'!E85</f>
        <v>春学期</v>
      </c>
      <c r="F86" s="97" t="str">
        <f>'令和5（2023）年度入学生'!G85</f>
        <v>選択</v>
      </c>
      <c r="G86" s="95"/>
      <c r="H86" s="95"/>
      <c r="I86" s="95"/>
      <c r="J86" s="95"/>
      <c r="K86" s="95"/>
      <c r="L86" s="95"/>
      <c r="M86" s="95"/>
    </row>
    <row r="87" spans="1:13" ht="15" customHeight="1">
      <c r="A87" s="96" t="str">
        <f>'令和5（2023）年度入学生'!A86</f>
        <v>国際先端自動車工学U3</v>
      </c>
      <c r="B87" s="97">
        <f>'令和5（2023）年度入学生'!B86</f>
        <v>3</v>
      </c>
      <c r="C87" s="56"/>
      <c r="D87" s="97">
        <f>'令和5（2023）年度入学生'!D86</f>
        <v>1</v>
      </c>
      <c r="E87" s="97" t="str">
        <f>'令和5（2023）年度入学生'!E86</f>
        <v>春学期</v>
      </c>
      <c r="F87" s="97" t="str">
        <f>'令和5（2023）年度入学生'!G86</f>
        <v>選択</v>
      </c>
      <c r="G87" s="95"/>
      <c r="H87" s="95"/>
      <c r="I87" s="95"/>
      <c r="J87" s="95"/>
      <c r="K87" s="95"/>
      <c r="L87" s="95"/>
      <c r="M87" s="95"/>
    </row>
    <row r="88" spans="1:13" ht="15" customHeight="1">
      <c r="A88" s="96" t="str">
        <f>'令和5（2023）年度入学生'!A87</f>
        <v>工学倫理</v>
      </c>
      <c r="B88" s="97">
        <f>'令和5（2023）年度入学生'!B87</f>
        <v>2</v>
      </c>
      <c r="C88" s="56"/>
      <c r="D88" s="97">
        <f>'令和5（2023）年度入学生'!D87</f>
        <v>1</v>
      </c>
      <c r="E88" s="97" t="str">
        <f>'令和5（2023）年度入学生'!E87</f>
        <v>春学期</v>
      </c>
      <c r="F88" s="97" t="str">
        <f>'令和5（2023）年度入学生'!G87</f>
        <v>選択</v>
      </c>
      <c r="G88" s="95">
        <f>'令和5（2023）年度入学生'!I87*$C88</f>
        <v>0</v>
      </c>
      <c r="H88" s="95">
        <f>'令和5（2023）年度入学生'!J87*$C88</f>
        <v>0</v>
      </c>
      <c r="I88" s="95">
        <f>'令和5（2023）年度入学生'!K87*$C88</f>
        <v>0</v>
      </c>
      <c r="J88" s="95">
        <f>'令和5（2023）年度入学生'!L87*$C88</f>
        <v>0</v>
      </c>
      <c r="K88" s="95">
        <f>'令和5（2023）年度入学生'!M87*$C88</f>
        <v>0</v>
      </c>
      <c r="L88" s="95">
        <f>'令和5（2023）年度入学生'!N87*$C88</f>
        <v>0</v>
      </c>
      <c r="M88" s="95">
        <f>'令和5（2023）年度入学生'!O87*$C88</f>
        <v>0</v>
      </c>
    </row>
    <row r="89" spans="1:13" ht="15" customHeight="1">
      <c r="A89" s="96" t="str">
        <f>'令和5（2023）年度入学生'!A88</f>
        <v>データ統計解析B</v>
      </c>
      <c r="B89" s="97">
        <f>'令和5（2023）年度入学生'!B88</f>
        <v>2</v>
      </c>
      <c r="C89" s="56"/>
      <c r="D89" s="97">
        <f>'令和5（2023）年度入学生'!D88</f>
        <v>4</v>
      </c>
      <c r="E89" s="97" t="str">
        <f>'令和5（2023）年度入学生'!E88</f>
        <v>春学期</v>
      </c>
      <c r="F89" s="97" t="str">
        <f>'令和5（2023）年度入学生'!G88</f>
        <v>選択</v>
      </c>
      <c r="G89" s="95">
        <f>'令和5（2023）年度入学生'!I88*$C89</f>
        <v>0</v>
      </c>
      <c r="H89" s="95">
        <f>'令和5（2023）年度入学生'!J88*$C89</f>
        <v>0</v>
      </c>
      <c r="I89" s="95">
        <f>'令和5（2023）年度入学生'!K88*$C89</f>
        <v>0</v>
      </c>
      <c r="J89" s="95">
        <f>'令和5（2023）年度入学生'!L88*$C89</f>
        <v>0</v>
      </c>
      <c r="K89" s="95">
        <f>'令和5（2023）年度入学生'!M88*$C89</f>
        <v>0</v>
      </c>
      <c r="L89" s="95">
        <f>'令和5（2023）年度入学生'!N88*$C89</f>
        <v>0</v>
      </c>
      <c r="M89" s="95">
        <f>'令和5（2023）年度入学生'!O88*$C89</f>
        <v>0</v>
      </c>
    </row>
    <row r="90" spans="1:13" ht="15" customHeight="1">
      <c r="A90" s="96" t="str">
        <f>'令和5（2023）年度入学生'!A89</f>
        <v>テクニカルライティング</v>
      </c>
      <c r="B90" s="97">
        <f>'令和5（2023）年度入学生'!B89</f>
        <v>2</v>
      </c>
      <c r="C90" s="56"/>
      <c r="D90" s="97">
        <f>'令和5（2023）年度入学生'!D89</f>
        <v>4</v>
      </c>
      <c r="E90" s="97" t="str">
        <f>'令和5（2023）年度入学生'!E89</f>
        <v>春学期</v>
      </c>
      <c r="F90" s="97" t="str">
        <f>'令和5（2023）年度入学生'!G89</f>
        <v>選択</v>
      </c>
      <c r="G90" s="95">
        <f>'令和5（2023）年度入学生'!I89*$C90</f>
        <v>0</v>
      </c>
      <c r="H90" s="95">
        <f>'令和5（2023）年度入学生'!J89*$C90</f>
        <v>0</v>
      </c>
      <c r="I90" s="95">
        <f>'令和5（2023）年度入学生'!K89*$C90</f>
        <v>0</v>
      </c>
      <c r="J90" s="95">
        <f>'令和5（2023）年度入学生'!L89*$C90</f>
        <v>0</v>
      </c>
      <c r="K90" s="95">
        <f>'令和5（2023）年度入学生'!M89*$C90</f>
        <v>0</v>
      </c>
      <c r="L90" s="95">
        <f>'令和5（2023）年度入学生'!N89*$C90</f>
        <v>0</v>
      </c>
      <c r="M90" s="95">
        <f>'令和5（2023）年度入学生'!O89*$C90</f>
        <v>0</v>
      </c>
    </row>
    <row r="91" spans="1:13" ht="15" customHeight="1">
      <c r="A91" s="96" t="str">
        <f>'令和5（2023）年度入学生'!A90</f>
        <v>産業と経済</v>
      </c>
      <c r="B91" s="97">
        <f>'令和5（2023）年度入学生'!B90</f>
        <v>2</v>
      </c>
      <c r="C91" s="56"/>
      <c r="D91" s="97">
        <f>'令和5（2023）年度入学生'!D90</f>
        <v>4</v>
      </c>
      <c r="E91" s="97" t="str">
        <f>'令和5（2023）年度入学生'!E90</f>
        <v>秋学期</v>
      </c>
      <c r="F91" s="97" t="str">
        <f>'令和5（2023）年度入学生'!G90</f>
        <v>選択</v>
      </c>
      <c r="G91" s="95">
        <f>'令和5（2023）年度入学生'!I90*$C91</f>
        <v>0</v>
      </c>
      <c r="H91" s="95">
        <f>'令和5（2023）年度入学生'!J90*$C91</f>
        <v>0</v>
      </c>
      <c r="I91" s="95">
        <f>'令和5（2023）年度入学生'!K90*$C91</f>
        <v>0</v>
      </c>
      <c r="J91" s="95">
        <f>'令和5（2023）年度入学生'!L90*$C91</f>
        <v>0</v>
      </c>
      <c r="K91" s="95">
        <f>'令和5（2023）年度入学生'!M90*$C91</f>
        <v>0</v>
      </c>
      <c r="L91" s="95">
        <f>'令和5（2023）年度入学生'!N90*$C91</f>
        <v>0</v>
      </c>
      <c r="M91" s="95">
        <f>'令和5（2023）年度入学生'!O90*$C91</f>
        <v>0</v>
      </c>
    </row>
    <row r="92" spans="1:13" ht="15" customHeight="1">
      <c r="A92" s="96" t="str">
        <f>'令和5（2023）年度入学生'!A91</f>
        <v>特許及び知的財産</v>
      </c>
      <c r="B92" s="97">
        <f>'令和5（2023）年度入学生'!B91</f>
        <v>1</v>
      </c>
      <c r="C92" s="56"/>
      <c r="D92" s="97">
        <f>'令和5（2023）年度入学生'!D91</f>
        <v>4</v>
      </c>
      <c r="E92" s="97" t="str">
        <f>'令和5（2023）年度入学生'!E91</f>
        <v>秋学期</v>
      </c>
      <c r="F92" s="97" t="str">
        <f>'令和5（2023）年度入学生'!G91</f>
        <v>選択</v>
      </c>
      <c r="G92" s="95">
        <f>'令和5（2023）年度入学生'!I91*$C92</f>
        <v>0</v>
      </c>
      <c r="H92" s="95">
        <f>'令和5（2023）年度入学生'!J91*$C92</f>
        <v>0</v>
      </c>
      <c r="I92" s="95">
        <f>'令和5（2023）年度入学生'!K91*$C92</f>
        <v>0</v>
      </c>
      <c r="J92" s="95">
        <f>'令和5（2023）年度入学生'!L91*$C92</f>
        <v>0</v>
      </c>
      <c r="K92" s="95">
        <f>'令和5（2023）年度入学生'!M91*$C92</f>
        <v>0</v>
      </c>
      <c r="L92" s="95">
        <f>'令和5（2023）年度入学生'!N91*$C92</f>
        <v>0</v>
      </c>
      <c r="M92" s="95">
        <f>'令和5（2023）年度入学生'!O91*$C92</f>
        <v>0</v>
      </c>
    </row>
    <row r="93" spans="1:13" ht="15" customHeight="1">
      <c r="A93" s="96" t="str">
        <f>'令和5（2023）年度入学生'!A92</f>
        <v>環境土木・建築学概論</v>
      </c>
      <c r="B93" s="97">
        <f>'令和5（2023）年度入学生'!B92</f>
        <v>2</v>
      </c>
      <c r="C93" s="56"/>
      <c r="D93" s="97">
        <f>'令和5（2023）年度入学生'!D92</f>
        <v>4</v>
      </c>
      <c r="E93" s="97" t="str">
        <f>'令和5（2023）年度入学生'!E92</f>
        <v>秋学期</v>
      </c>
      <c r="F93" s="97" t="str">
        <f>'令和5（2023）年度入学生'!G92</f>
        <v>選択</v>
      </c>
      <c r="G93" s="95">
        <f>'令和5（2023）年度入学生'!I92*$C93</f>
        <v>0</v>
      </c>
      <c r="H93" s="95">
        <f>'令和5（2023）年度入学生'!J92*$C93</f>
        <v>0</v>
      </c>
      <c r="I93" s="95">
        <f>'令和5（2023）年度入学生'!K92*$C93</f>
        <v>0</v>
      </c>
      <c r="J93" s="95">
        <f>'令和5（2023）年度入学生'!L92*$C93</f>
        <v>0</v>
      </c>
      <c r="K93" s="95">
        <f>'令和5（2023）年度入学生'!M92*$C93</f>
        <v>0</v>
      </c>
      <c r="L93" s="95">
        <f>'令和5（2023）年度入学生'!N92*$C93</f>
        <v>0</v>
      </c>
      <c r="M93" s="95">
        <f>'令和5（2023）年度入学生'!O92*$C93</f>
        <v>0</v>
      </c>
    </row>
    <row r="94" spans="1:13" ht="15" customHeight="1" thickBot="1">
      <c r="A94" s="115" t="str">
        <f>'令和5（2023）年度入学生'!A93</f>
        <v>経営工学</v>
      </c>
      <c r="B94" s="116">
        <f>'令和5（2023）年度入学生'!B93</f>
        <v>2</v>
      </c>
      <c r="C94" s="117"/>
      <c r="D94" s="116">
        <f>'令和5（2023）年度入学生'!D93</f>
        <v>4</v>
      </c>
      <c r="E94" s="116" t="str">
        <f>'令和5（2023）年度入学生'!E93</f>
        <v>秋学期</v>
      </c>
      <c r="F94" s="116" t="str">
        <f>'令和5（2023）年度入学生'!G93</f>
        <v>選択</v>
      </c>
      <c r="G94" s="118">
        <f>'令和5（2023）年度入学生'!I93*$C94</f>
        <v>0</v>
      </c>
      <c r="H94" s="118">
        <f>'令和5（2023）年度入学生'!J93*$C94</f>
        <v>0</v>
      </c>
      <c r="I94" s="118">
        <f>'令和5（2023）年度入学生'!K93*$C94</f>
        <v>0</v>
      </c>
      <c r="J94" s="118">
        <f>'令和5（2023）年度入学生'!L93*$C94</f>
        <v>0</v>
      </c>
      <c r="K94" s="118">
        <f>'令和5（2023）年度入学生'!M93*$C94</f>
        <v>0</v>
      </c>
      <c r="L94" s="118">
        <f>'令和5（2023）年度入学生'!N93*$C94</f>
        <v>0</v>
      </c>
      <c r="M94" s="118">
        <f>'令和5（2023）年度入学生'!O93*$C94</f>
        <v>0</v>
      </c>
    </row>
    <row r="95" spans="3:13" ht="15" customHeight="1">
      <c r="C95" s="64"/>
      <c r="D95" s="158" t="s">
        <v>41</v>
      </c>
      <c r="E95" s="158"/>
      <c r="F95" s="158"/>
      <c r="G95" s="119">
        <f aca="true" t="shared" si="0" ref="G95:M95">SUM(G15:G94)</f>
        <v>0</v>
      </c>
      <c r="H95" s="119">
        <f t="shared" si="0"/>
        <v>0</v>
      </c>
      <c r="I95" s="119">
        <f t="shared" si="0"/>
        <v>0</v>
      </c>
      <c r="J95" s="119">
        <f t="shared" si="0"/>
        <v>0</v>
      </c>
      <c r="K95" s="119">
        <f t="shared" si="0"/>
        <v>0</v>
      </c>
      <c r="L95" s="119">
        <f t="shared" si="0"/>
        <v>0</v>
      </c>
      <c r="M95" s="119">
        <f t="shared" si="0"/>
        <v>0</v>
      </c>
    </row>
    <row r="96" spans="4:13" ht="15" customHeight="1">
      <c r="D96" s="156" t="s">
        <v>43</v>
      </c>
      <c r="E96" s="156"/>
      <c r="F96" s="156"/>
      <c r="G96" s="99">
        <f>'令和5（2023）年度入学生'!I103</f>
        <v>450</v>
      </c>
      <c r="H96" s="99">
        <f>'令和5（2023）年度入学生'!J103</f>
        <v>90</v>
      </c>
      <c r="I96" s="99">
        <f>'令和5（2023）年度入学生'!K103</f>
        <v>90</v>
      </c>
      <c r="J96" s="99">
        <f>'令和5（2023）年度入学生'!L103</f>
        <v>225</v>
      </c>
      <c r="K96" s="99">
        <f>'令和5（2023）年度入学生'!M103</f>
        <v>270</v>
      </c>
      <c r="L96" s="99">
        <f>'令和5（2023）年度入学生'!N103</f>
        <v>90</v>
      </c>
      <c r="M96" s="99">
        <f>'令和5（2023）年度入学生'!O103</f>
        <v>90</v>
      </c>
    </row>
    <row r="97" spans="4:13" ht="15" customHeight="1">
      <c r="D97" s="156" t="s">
        <v>42</v>
      </c>
      <c r="E97" s="157"/>
      <c r="F97" s="157"/>
      <c r="G97" s="100" t="str">
        <f>IF(G96&lt;G95,"OK","NG")</f>
        <v>NG</v>
      </c>
      <c r="H97" s="100" t="str">
        <f aca="true" t="shared" si="1" ref="H97:M97">IF(H96&lt;H95,"OK","NG")</f>
        <v>NG</v>
      </c>
      <c r="I97" s="101" t="str">
        <f t="shared" si="1"/>
        <v>NG</v>
      </c>
      <c r="J97" s="101" t="str">
        <f t="shared" si="1"/>
        <v>NG</v>
      </c>
      <c r="K97" s="101" t="str">
        <f t="shared" si="1"/>
        <v>NG</v>
      </c>
      <c r="L97" s="101" t="str">
        <f t="shared" si="1"/>
        <v>NG</v>
      </c>
      <c r="M97" s="101" t="str">
        <f t="shared" si="1"/>
        <v>NG</v>
      </c>
    </row>
  </sheetData>
  <sheetProtection selectLockedCells="1"/>
  <mergeCells count="8">
    <mergeCell ref="J4:M4"/>
    <mergeCell ref="H4:I4"/>
    <mergeCell ref="J3:M3"/>
    <mergeCell ref="H3:I3"/>
    <mergeCell ref="D97:F97"/>
    <mergeCell ref="D95:F95"/>
    <mergeCell ref="D96:F96"/>
    <mergeCell ref="G13:M13"/>
  </mergeCells>
  <conditionalFormatting sqref="K12:M14 K98:M65536 N11:O65536 G15:M97">
    <cfRule type="cellIs" priority="3" dxfId="11" operator="equal" stopIfTrue="1">
      <formula>0</formula>
    </cfRule>
  </conditionalFormatting>
  <conditionalFormatting sqref="N1:O10">
    <cfRule type="cellIs" priority="2" dxfId="11" operator="equal" stopIfTrue="1">
      <formula>0</formula>
    </cfRule>
  </conditionalFormatting>
  <printOptions horizontalCentered="1" verticalCentered="1"/>
  <pageMargins left="0.1968503937007874" right="0.1968503937007874" top="0.1968503937007874" bottom="0.1968503937007874" header="0" footer="0"/>
  <pageSetup fitToHeight="1" fitToWidth="1" horizontalDpi="600" verticalDpi="600" orientation="portrait" paperSize="9" scale="5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Kawasaki</dc:creator>
  <cp:keywords/>
  <dc:description/>
  <cp:lastModifiedBy>NAKAMURA Tomoaki</cp:lastModifiedBy>
  <cp:lastPrinted>2024-03-23T23:33:36Z</cp:lastPrinted>
  <dcterms:created xsi:type="dcterms:W3CDTF">2009-03-04T23:31:20Z</dcterms:created>
  <dcterms:modified xsi:type="dcterms:W3CDTF">2024-03-25T00:51:09Z</dcterms:modified>
  <cp:category/>
  <cp:version/>
  <cp:contentType/>
  <cp:contentStatus/>
</cp:coreProperties>
</file>